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30" tabRatio="894" firstSheet="3" activeTab="6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2 распред." sheetId="24" r:id="rId4"/>
    <sheet name="п.3 расп.по цел." sheetId="23" r:id="rId5"/>
    <sheet name="п.4 ведом." sheetId="22" r:id="rId6"/>
    <sheet name="п.7 ИФДБ" sheetId="19" r:id="rId7"/>
    <sheet name="п.11 Кап влож" sheetId="28" r:id="rId8"/>
    <sheet name="доходы" sheetId="15" r:id="rId9"/>
  </sheets>
  <definedNames>
    <definedName name="_xlnm._FilterDatabase" localSheetId="0" hidden="1">'п.1т.1 гл.ад.нал.и.ненал.дох'!$A$10:$C$12</definedName>
    <definedName name="_xlnm._FilterDatabase" localSheetId="4" hidden="1">'п.3 расп.по цел.'!$N$12:$W$155</definedName>
    <definedName name="_xlnm._FilterDatabase" localSheetId="5" hidden="1">'п.4 ведом.'!$O$9:$T$188</definedName>
    <definedName name="_xlnm._FilterDatabase" localSheetId="1" hidden="1">'п1.т2. гл.ад.без.пос'!#REF!</definedName>
    <definedName name="_xlnm._FilterDatabase" localSheetId="3" hidden="1">'п2 распред.'!$A$18:$WWC$187</definedName>
    <definedName name="Date">#REF!</definedName>
    <definedName name="Dohod">#REF!</definedName>
    <definedName name="ghs">#REF!</definedName>
    <definedName name="Table">#REF!</definedName>
    <definedName name="Table1">#REF!</definedName>
    <definedName name="Table2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>#REF!</definedName>
    <definedName name="Глав_бух">#REF!</definedName>
    <definedName name="Дата">#REF!</definedName>
    <definedName name="Наим_бюджета">#REF!</definedName>
    <definedName name="_xlnm.Print_Area" localSheetId="4">'п.3 расп.по цел.'!$A$1:$Y$195</definedName>
    <definedName name="_xlnm.Print_Area" localSheetId="5">'п.4 ведом.'!$O$1:$X$231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3">'п2 распред.'!$A$1:$V$230</definedName>
    <definedName name="п.10">#REF!</definedName>
    <definedName name="пр">#REF!</definedName>
    <definedName name="Рук_фин_экон_службы">#REF!</definedName>
    <definedName name="Руководитель">#REF!</definedName>
    <definedName name="Таблица_доходов">#REF!</definedName>
    <definedName name="Таблица1">#REF!</definedName>
    <definedName name="Таблица2">#REF!</definedName>
    <definedName name="Таблица3">#REF!</definedName>
  </definedNames>
  <calcPr calcId="162913"/>
</workbook>
</file>

<file path=xl/calcChain.xml><?xml version="1.0" encoding="utf-8"?>
<calcChain xmlns="http://schemas.openxmlformats.org/spreadsheetml/2006/main">
  <c r="G12" i="28" l="1"/>
  <c r="E13" i="28"/>
  <c r="D53" i="15"/>
  <c r="D54" i="15" l="1"/>
  <c r="D61" i="15" s="1"/>
  <c r="D37" i="15"/>
  <c r="I20" i="28" l="1"/>
  <c r="I22" i="28" s="1"/>
  <c r="D20" i="28"/>
  <c r="E14" i="28"/>
  <c r="D12" i="28"/>
  <c r="R22" i="28"/>
  <c r="R23" i="28" s="1"/>
  <c r="Q22" i="28"/>
  <c r="P22" i="28"/>
  <c r="P23" i="28" s="1"/>
  <c r="O22" i="28"/>
  <c r="N22" i="28"/>
  <c r="M22" i="28"/>
  <c r="M23" i="28" s="1"/>
  <c r="L22" i="28"/>
  <c r="K22" i="28"/>
  <c r="K23" i="28" s="1"/>
  <c r="J22" i="28"/>
  <c r="H22" i="28"/>
  <c r="H23" i="28" s="1"/>
  <c r="G22" i="28"/>
  <c r="F22" i="28"/>
  <c r="F23" i="28" s="1"/>
  <c r="E22" i="28"/>
  <c r="D22" i="28"/>
  <c r="E18" i="28"/>
  <c r="Q14" i="28"/>
  <c r="O14" i="28"/>
  <c r="O23" i="28" s="1"/>
  <c r="L14" i="28"/>
  <c r="J14" i="28"/>
  <c r="G14" i="28"/>
  <c r="N12" i="28"/>
  <c r="N14" i="28" s="1"/>
  <c r="N23" i="28" s="1"/>
  <c r="I12" i="28"/>
  <c r="I14" i="28" s="1"/>
  <c r="J23" i="28" l="1"/>
  <c r="G23" i="28"/>
  <c r="Q23" i="28"/>
  <c r="I23" i="28"/>
  <c r="E23" i="28"/>
  <c r="L23" i="28"/>
  <c r="D14" i="28"/>
  <c r="D23" i="28" s="1"/>
  <c r="D16" i="28"/>
  <c r="D18" i="28" s="1"/>
  <c r="F61" i="15" l="1"/>
  <c r="F36" i="15" s="1"/>
  <c r="F33" i="15" s="1"/>
  <c r="F32" i="15" s="1"/>
  <c r="E61" i="15"/>
  <c r="E36" i="15" s="1"/>
  <c r="D36" i="15"/>
  <c r="F38" i="15"/>
  <c r="E38" i="15"/>
  <c r="E35" i="15"/>
  <c r="D35" i="15"/>
  <c r="D30" i="15"/>
  <c r="F28" i="15"/>
  <c r="E28" i="15"/>
  <c r="D28" i="15"/>
  <c r="F26" i="15"/>
  <c r="E26" i="15"/>
  <c r="D26" i="15"/>
  <c r="F24" i="15"/>
  <c r="E24" i="15"/>
  <c r="D24" i="15"/>
  <c r="F19" i="15"/>
  <c r="E19" i="15"/>
  <c r="D19" i="15"/>
  <c r="F15" i="15"/>
  <c r="E15" i="15"/>
  <c r="D15" i="15"/>
  <c r="F13" i="15"/>
  <c r="E13" i="15"/>
  <c r="D13" i="15"/>
  <c r="F8" i="15"/>
  <c r="E8" i="15"/>
  <c r="D8" i="15"/>
  <c r="F6" i="15"/>
  <c r="E6" i="15"/>
  <c r="D6" i="15"/>
  <c r="D5" i="15" l="1"/>
  <c r="E5" i="15"/>
  <c r="F5" i="15"/>
  <c r="D33" i="15"/>
  <c r="D32" i="15" s="1"/>
  <c r="D40" i="15" s="1"/>
  <c r="E33" i="15"/>
  <c r="E32" i="15" s="1"/>
  <c r="F40" i="15"/>
  <c r="E40" i="15" l="1"/>
  <c r="C17" i="19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<sst xmlns="http://schemas.openxmlformats.org/spreadsheetml/2006/main" count="2011" uniqueCount="518">
  <si>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</si>
  <si>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</si>
  <si>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</si>
  <si>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</si>
  <si>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</si>
  <si>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</si>
  <si>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</si>
  <si>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</si>
  <si>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</si>
  <si>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</si>
  <si>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</si>
  <si>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</si>
  <si>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</si>
  <si>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/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</si>
  <si>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</si>
  <si>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</si>
  <si>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</si>
  <si>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</si>
  <si>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</si>
  <si>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</si>
  <si>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</si>
  <si>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</si>
  <si>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</si>
  <si>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</si>
  <si>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</si>
  <si>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</si>
  <si>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</si>
  <si>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</si>
  <si>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</si>
  <si>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>Приложение 7</t>
  </si>
  <si>
    <t>Код бюджетной классификации</t>
  </si>
  <si>
    <t>ЦСР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</si>
  <si>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</si>
  <si>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</si>
  <si>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</si>
  <si>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</si>
  <si>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</si>
  <si>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</si>
  <si>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Итого расходов</t>
  </si>
  <si>
    <t>рублей</t>
  </si>
  <si>
    <t>Код ППП</t>
  </si>
  <si>
    <t>Код Бюджетной классификации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</si>
  <si>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</si>
  <si>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</si>
  <si>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</si>
  <si>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</si>
  <si>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</si>
  <si>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</si>
  <si>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</si>
  <si>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</si>
  <si>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</si>
  <si>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</si>
  <si>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</si>
  <si>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</si>
  <si>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</si>
  <si>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</si>
  <si>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</si>
  <si>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</si>
  <si>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</si>
  <si>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</si>
  <si>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</si>
  <si>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</si>
  <si>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</si>
  <si>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</si>
  <si>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</si>
  <si>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</si>
  <si>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</si>
  <si>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</si>
  <si>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</si>
  <si>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</si>
  <si>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</si>
  <si>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</si>
  <si>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</si>
  <si>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</si>
  <si>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</si>
  <si>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</si>
  <si>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</si>
  <si>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</si>
  <si>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</si>
  <si>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</si>
  <si>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</si>
  <si>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</si>
  <si>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</si>
  <si>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</si>
  <si>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</si>
  <si>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</si>
  <si>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</si>
  <si>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</si>
  <si>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</si>
  <si>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</si>
  <si>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</si>
  <si>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</si>
  <si>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</si>
  <si>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</si>
  <si>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</si>
  <si>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</si>
  <si>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</si>
  <si>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</si>
  <si>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</si>
  <si>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</si>
  <si>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</si>
  <si>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</si>
  <si>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</si>
  <si>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</si>
  <si>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</si>
  <si>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2 07 05030 10 0000 150</t>
  </si>
  <si>
    <t>ВСЕГО ДОХОДЫ</t>
  </si>
  <si>
    <t>2024 год</t>
  </si>
  <si>
    <t>Непрограммные направления бюджета поселения</t>
  </si>
  <si>
    <t>88.0.00.00000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</si>
  <si>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</si>
  <si>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</si>
  <si>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</si>
  <si>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</si>
  <si>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</si>
  <si>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</si>
  <si>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</si>
  <si>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</si>
  <si>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88.0.00.01132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</si>
  <si>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</si>
  <si>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</si>
  <si>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</si>
  <si>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88.0.00.03092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</si>
  <si>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</si>
  <si>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</si>
  <si>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88.0.00.03101</t>
  </si>
  <si>
    <t>Мероприятия по установке, приобретению и обслуживанию АДПИ</t>
  </si>
  <si>
    <t>88.0.00.03102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</si>
  <si>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</si>
  <si>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</si>
  <si>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</si>
  <si>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</t>
  </si>
  <si>
    <t>88.0.00.04091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</si>
  <si>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</si>
  <si>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88.0.00.70760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</si>
  <si>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области", в части софинансирования</t>
  </si>
  <si>
    <t>88.0.00.S0760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</si>
  <si>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</si>
  <si>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</si>
  <si>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</si>
  <si>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</si>
  <si>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88.0.00.05014</t>
  </si>
  <si>
    <t>Благоустройство</t>
  </si>
  <si>
    <t>49.0.00.00000</t>
  </si>
  <si>
    <t>Уличное освещение</t>
  </si>
  <si>
    <t>88.0.00.05031</t>
  </si>
  <si>
    <t>Озеленение</t>
  </si>
  <si>
    <t>88.0.00.05032</t>
  </si>
  <si>
    <t>Содержание памятников</t>
  </si>
  <si>
    <t>88.0.00.05034</t>
  </si>
  <si>
    <t>Прочие мероприятия по благоустройству</t>
  </si>
  <si>
    <t>88.0.00.05035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</si>
  <si>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</si>
  <si>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</si>
  <si>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</si>
  <si>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88.0.00.08011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</si>
  <si>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</si>
  <si>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</si>
  <si>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</si>
  <si>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</si>
  <si>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</si>
  <si>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</si>
  <si>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</si>
  <si>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</si>
  <si>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</si>
  <si>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88.0.00.11021</t>
  </si>
  <si>
    <t>Условно утвержденные расходы</t>
  </si>
  <si>
    <t>88.0.00.99990</t>
  </si>
  <si>
    <t>990</t>
  </si>
  <si>
    <t>240</t>
  </si>
  <si>
    <t>810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</si>
  <si>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</si>
  <si>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</si>
  <si>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</si>
  <si>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</si>
  <si>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</si>
  <si>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</si>
  <si>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</si>
  <si>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</si>
  <si>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</si>
  <si>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</si>
  <si>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</si>
  <si>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</si>
  <si>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</si>
  <si>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</si>
  <si>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</si>
  <si>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</si>
  <si>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</si>
  <si>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</si>
  <si>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</si>
  <si>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</si>
  <si>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</si>
  <si>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</si>
  <si>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</si>
  <si>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</si>
  <si>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</si>
  <si>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</si>
  <si>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</si>
  <si>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</si>
  <si>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</si>
  <si>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</si>
  <si>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</si>
  <si>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</si>
  <si>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</si>
  <si>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</si>
  <si>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</si>
  <si>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</si>
  <si>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</si>
  <si>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</si>
  <si>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</si>
  <si>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</si>
  <si>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</si>
  <si>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</si>
  <si>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</si>
  <si>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</si>
  <si>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</si>
  <si>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</si>
  <si>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</si>
  <si>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</si>
  <si>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</si>
  <si>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</si>
  <si>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</si>
  <si>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</si>
  <si>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</si>
  <si>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</si>
  <si>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</si>
  <si>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</si>
  <si>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</si>
  <si>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</si>
  <si>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</si>
  <si>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</si>
  <si>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</si>
  <si>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</si>
  <si>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</si>
  <si>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</si>
  <si>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</si>
  <si>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</si>
  <si>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</si>
  <si>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</si>
  <si>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</si>
  <si>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</si>
  <si>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</si>
  <si>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</si>
  <si>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</si>
  <si>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</si>
  <si>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</si>
  <si>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Сумма на 2024 год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</si>
  <si>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</si>
  <si>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</si>
  <si>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</si>
  <si>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</si>
  <si>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</si>
  <si>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</si>
  <si>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</si>
  <si>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</si>
  <si>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</si>
  <si>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</si>
  <si>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</si>
  <si>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</si>
  <si>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</si>
  <si>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</si>
  <si>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</si>
  <si>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</si>
  <si>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</si>
  <si>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</si>
  <si>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88.0.00.04072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</si>
  <si>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</si>
  <si>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</si>
  <si>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</si>
  <si>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</si>
  <si>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</si>
  <si>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Расходные обязательства по дорожной деятельности в части разработки ПСД</t>
  </si>
  <si>
    <t>88.0.00.04093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</si>
  <si>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</si>
  <si>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</si>
  <si>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</si>
  <si>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</si>
  <si>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</si>
  <si>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</si>
  <si>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</si>
  <si>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Расходные обязательства по дорожной деятельности в части разработки ПСД, в части софинансирования</t>
  </si>
  <si>
    <t>88.0.00.S4093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</si>
  <si>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</si>
  <si>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</si>
  <si>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</si>
  <si>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</si>
  <si>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</si>
  <si>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</si>
  <si>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88.0.00.05027</t>
  </si>
  <si>
    <t>8800070490</t>
  </si>
  <si>
    <t>Расходые обязательства на мероприятия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</si>
  <si>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88.0.00.70490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</si>
  <si>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</si>
  <si>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</si>
  <si>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</si>
  <si>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</si>
  <si>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</si>
  <si>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</si>
  <si>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Расходы на мероприятия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в части софинасирования</t>
  </si>
  <si>
    <t>88.0.00.S0490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</si>
  <si>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</si>
  <si>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</si>
  <si>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</si>
  <si>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</si>
  <si>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</si>
  <si>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49.0.F2.00000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</si>
  <si>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</si>
  <si>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</si>
  <si>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</si>
  <si>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</si>
  <si>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</si>
  <si>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</si>
  <si>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</si>
  <si>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</si>
  <si>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</si>
  <si>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88.0.00.70870</t>
  </si>
  <si>
    <t>8800070960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</si>
  <si>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</si>
  <si>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88.0.00.70960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</si>
  <si>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</si>
  <si>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</si>
  <si>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88.0.00.S0870</t>
  </si>
  <si>
    <t>88000S0960</t>
  </si>
  <si>
    <t>88.0.00.S0960</t>
  </si>
  <si>
    <t>8800008011</t>
  </si>
  <si>
    <t>Социальное обеспечение населения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</si>
  <si>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</si>
  <si>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</si>
  <si>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</si>
  <si>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</si>
  <si>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</si>
  <si>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администрация Сузунского района</t>
  </si>
  <si>
    <t>811 01 00 00 00 00 0000 000</t>
  </si>
  <si>
    <t>811 01 05 00 00 00 0000 000</t>
  </si>
  <si>
    <t>1 11 05025 13 0000 120</t>
  </si>
  <si>
    <t xml:space="preserve">ПЛАТЕЖИ ПРИ ПОЛЬЗОВАНИИ ПРИРОДНЫМИ РЕСУРСАМИ </t>
  </si>
  <si>
    <t>1 11 05075 13 0000 120</t>
  </si>
  <si>
    <t>1 11 09045 13 0000 120</t>
  </si>
  <si>
    <t>1 12 00000 00 0000 000</t>
  </si>
  <si>
    <t>1 12 04051 13 0000 120</t>
  </si>
  <si>
    <t>1 14 06013 13 0000 430</t>
  </si>
  <si>
    <t>811</t>
  </si>
  <si>
    <t>2 02 49999 13 0000 150</t>
  </si>
  <si>
    <t>2 02 29999 13 0000 150</t>
  </si>
  <si>
    <t>1 06 06043 13 1000 110</t>
  </si>
  <si>
    <t>1 06 06033 13 1000 110</t>
  </si>
  <si>
    <t>1 06 01030 13 1000 110</t>
  </si>
  <si>
    <t>1 11 05013 13 0000 120</t>
  </si>
  <si>
    <t>2 07 05030 13 0000 150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</si>
  <si>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</si>
  <si>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</si>
  <si>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</si>
  <si>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</si>
  <si>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</si>
  <si>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</si>
  <si>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Дотации бюджетам городских поселений на выравнивание бюджетной обеспеченности</t>
  </si>
  <si>
    <t>Прочие субсидии бюджетам городских поселений</t>
  </si>
  <si>
    <t>Прочие межбюджетные трансферты, передаваемые бюджетам городских поселений</t>
  </si>
  <si>
    <t>Прочие безвозмездные поступления в бюджет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</si>
  <si>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</si>
  <si>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</si>
  <si>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</si>
  <si>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НЕВЫЯСНЕННЫЕ ПОСТУПЛЕНИЯ, ЗАЧИСЛЯЕМЫЕВ БЮДЖЕТЫ СЕЛЬСКИХ ПОСЕЛЕНИЙ</t>
  </si>
  <si>
    <t>1 17 00000 00 0000 000</t>
  </si>
  <si>
    <t>2 02 16001 13 0000 150</t>
  </si>
  <si>
    <t>Инициативные платежи, зачисляемые в бюджеты городских поселений</t>
  </si>
  <si>
    <t>Всего</t>
  </si>
  <si>
    <t>В том числе по источникам финансирования</t>
  </si>
  <si>
    <t>бюджет рабочего поселка Сузун Сузунского района Новосибирской области</t>
  </si>
  <si>
    <t>бюджет Сузунского района</t>
  </si>
  <si>
    <t>областной бюджет НСО</t>
  </si>
  <si>
    <t>Средства предприятия</t>
  </si>
  <si>
    <t>Средства предприя-тия</t>
  </si>
  <si>
    <t>ИТОГО</t>
  </si>
  <si>
    <t>Строительство, реконструкция объектов благоустройства</t>
  </si>
  <si>
    <t>Итого по бюджету:</t>
  </si>
  <si>
    <t>Организация и содержание мест захоронения</t>
  </si>
  <si>
    <t>88.0.00.05033</t>
  </si>
  <si>
    <t>Обеспечение деятельности подведомственных учреждений в области благоустройства.</t>
  </si>
  <si>
    <t>88.0.00.05038</t>
  </si>
  <si>
    <t>Субсидии бюджетным учреждениям</t>
  </si>
  <si>
    <t>88.0.00.S0240</t>
  </si>
  <si>
    <t>610</t>
  </si>
  <si>
    <t>2025 год</t>
  </si>
  <si>
    <t>01,22,01</t>
  </si>
  <si>
    <t>01,22,07</t>
  </si>
  <si>
    <t>01,22,31</t>
  </si>
  <si>
    <t>01,22,24</t>
  </si>
  <si>
    <t>01,22,26</t>
  </si>
  <si>
    <t>01,22,47</t>
  </si>
  <si>
    <t>01,01,53</t>
  </si>
  <si>
    <t>01,01,52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</si>
  <si>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</si>
  <si>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88.0.00.03093</t>
  </si>
  <si>
    <t>Мероприятия по содержанию гидросооружений</t>
  </si>
  <si>
    <t>88.0.00.04061</t>
  </si>
  <si>
    <t>Другие вопросы в области национальной экономики</t>
  </si>
  <si>
    <t>Муниципальная программа «Развитие торговли на территории р.п. Сузун на 2022-2024 годы»</t>
  </si>
  <si>
    <t>51.0.00.00000</t>
  </si>
  <si>
    <t>Реализация мероприятий муниципальной программы «Развитие торговли на территории р.п. Сузун на 2022-2024 годы»</t>
  </si>
  <si>
    <t>51.0.00.0412A</t>
  </si>
  <si>
    <t>Прочие мероприятия в области жилищного хозяйства</t>
  </si>
  <si>
    <t>88.0.00.05016</t>
  </si>
  <si>
    <t>Муниципальная программа «Формирование современной городской среды на территории рабочего поселка Сузун Сузунского района Новосибирской области на 2018-2024 годы»</t>
  </si>
  <si>
    <t>49.0.F2.55550</t>
  </si>
  <si>
    <t>Расходы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области", в части софинансирования</t>
  </si>
  <si>
    <t>Сумма на 2025 год</t>
  </si>
  <si>
    <t>Строительство сети водотводных каналов</t>
  </si>
  <si>
    <t>811 0406 8800070870 400</t>
  </si>
  <si>
    <t>811 0406 88000S0870 400</t>
  </si>
  <si>
    <t>811 0503 8800070960 400</t>
  </si>
  <si>
    <t>811 0503 88000S0960 400</t>
  </si>
  <si>
    <t>01,22,48</t>
  </si>
  <si>
    <t>дороги</t>
  </si>
  <si>
    <t>тэр</t>
  </si>
  <si>
    <t>затопление и подтопление</t>
  </si>
  <si>
    <t>пвн тко</t>
  </si>
  <si>
    <t>благоустройство территорий</t>
  </si>
  <si>
    <t>акцизы</t>
  </si>
  <si>
    <t>транспортный</t>
  </si>
  <si>
    <t>грант</t>
  </si>
  <si>
    <t>01,22,36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</si>
  <si>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фонда, в части софинансирования</t>
  </si>
  <si>
    <t>88.0.00.S0409</t>
  </si>
  <si>
    <t>Наименование объектов</t>
  </si>
  <si>
    <t xml:space="preserve">Наименование направлений </t>
  </si>
  <si>
    <t>Строительство сети водоотводных каналов для защиты территории рабочего поселка Сузун от подтопления и затопления. Участок № 1</t>
  </si>
  <si>
    <t>Реализация мероприятий муниципальной программы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(Реализация программ формирования современной городской среды)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</si>
  <si>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</si>
  <si>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</si>
  <si>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</si>
  <si>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</si>
  <si>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</si>
  <si>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2 02 25555 13 0000 150</t>
  </si>
  <si>
    <t>СПРАВОЧНО</t>
  </si>
  <si>
    <t>Доходы бюджета рабочего поселка Сузун Сузунского района Новосибирской области на 2024-2026 годы</t>
  </si>
  <si>
    <t>2026 год</t>
  </si>
  <si>
    <t>1 17 15 030 13 0000 150</t>
  </si>
  <si>
    <t>субсидия на управл дор хозяйством</t>
  </si>
  <si>
    <t>01,22,39</t>
  </si>
  <si>
    <t>поддер безоп тех сост гидросооруж</t>
  </si>
  <si>
    <t>жкх капвложения</t>
  </si>
  <si>
    <t>01,22,35</t>
  </si>
  <si>
    <t>01,02,00</t>
  </si>
  <si>
    <t>прочие мероприятия по ком хоз-ву</t>
  </si>
  <si>
    <t>01,01,63</t>
  </si>
  <si>
    <t>ПСД строительство водопроводных сетей</t>
  </si>
  <si>
    <t>01,01,35</t>
  </si>
  <si>
    <t>ПСД КОС</t>
  </si>
  <si>
    <t>Благоустройство пляжной зоны</t>
  </si>
  <si>
    <t>01.22.03</t>
  </si>
  <si>
    <t>Расходные обязательства на дорожную деятельность по ремонту автомобильных дорог местного значения</t>
  </si>
  <si>
    <t>88.0.00.04092</t>
  </si>
  <si>
    <t>Расходные обязательства на управление дорожным хозяйством</t>
  </si>
  <si>
    <t>88.0.00.70320</t>
  </si>
  <si>
    <t>Расходные обязательства на управление дорожным хозяйством, в части софинансирования</t>
  </si>
  <si>
    <t>88.0.00.S0320</t>
  </si>
  <si>
    <t>Расходные обязательства на дорожную деятельность по ремонту автомобильных дорог местного значения, в части софинансирования</t>
  </si>
  <si>
    <t>88.0.00.S4092</t>
  </si>
  <si>
    <t>Расходные обязательства на мероприятия по строительству и реконструкции объектов централизованных систем холодного водоснабжения</t>
  </si>
  <si>
    <t>88.0.00.70640</t>
  </si>
  <si>
    <t>Расходные обязательства на мероприятия по строительству и реконструкции объектов централизованных систем холодного водоснабжения подпрограммы «Чистая вода» государственной программы Новосибирской области «Жилищно-коммунальное хозяйство Новосибирской области», в части софинансирования</t>
  </si>
  <si>
    <t>88.0.00.S0640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</si>
  <si>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</si>
  <si>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88.0.00.70510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</si>
  <si>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2024 год и                                                          плановый период 2025 и 2026 годов</t>
    </r>
  </si>
  <si>
    <t>Сумма на 2026  год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</si>
  <si>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 </t>
  </si>
  <si>
    <t>Сумма на 2026 год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</si>
  <si>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 и плановый период 2025 и 2026 годов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</si>
  <si>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2024 год и плановый период 2025 и 2026 годов</t>
    </r>
  </si>
  <si>
    <t>Строительство водопроводных сетей</t>
  </si>
  <si>
    <t>811 0502 8800070640 400</t>
  </si>
  <si>
    <t>811 0502 88000S0640 400</t>
  </si>
  <si>
    <t>Строительство площадки временного накопления ТКО в р.п. Сузун</t>
  </si>
  <si>
    <t>Распределение ассигнований на капитальные вложения из бюджета рабочего поселка Сузун Сузунского района Новосибирской области по направлениям и объектам в 2024 году и на плановый период 2025 и 2026 годов по кодам классификации расходов бюджета</t>
  </si>
  <si>
    <t xml:space="preserve">Строительство скважины по ул. Ленина в р.п.Сузун </t>
  </si>
  <si>
    <t xml:space="preserve">Инициативное Бюджетирование </t>
  </si>
  <si>
    <t>бесперебойная работа ЖКХ</t>
  </si>
  <si>
    <t>01.22.32</t>
  </si>
  <si>
    <t>Расходные обязательства на мероприятия, направленные на поддержание безопасного технического состояния гидротехнических сооружений</t>
  </si>
  <si>
    <t>88.0.00.70860</t>
  </si>
  <si>
    <t>Расходые обязательства на мероприятия направленные на поддержание безопасного технического состояния гидротехнических сооружений, в части софинансирования</t>
  </si>
  <si>
    <t>88.0.00.S0860</t>
  </si>
  <si>
    <t>Расходные обязательства по организации бесперебойной работы объектов тепло-, водоснабжения и водоотведения</t>
  </si>
  <si>
    <t>88.0.00.70600</t>
  </si>
  <si>
    <t>Расходные обязательства по организации бесперебойной работы объектов тепло-, водоснабжения и водоотведения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области», в части софинансирования</t>
  </si>
  <si>
    <t>88.0.00.S0600</t>
  </si>
  <si>
    <t>Расходные обязательства на мероприятия по строительству и реконструкции объектов централизованных систем холодного водоснабжения, в части софинансирования</t>
  </si>
  <si>
    <t>88.0.00.70240</t>
  </si>
  <si>
    <t>Уменьшение прочих остатков денежных средств бюджетов городских поселений</t>
  </si>
  <si>
    <t>Приложение 11</t>
  </si>
  <si>
    <t>правонарушения</t>
  </si>
  <si>
    <t>01,21,17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</si>
  <si>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</si>
  <si>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</si>
  <si>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88.0.00.70190</t>
  </si>
  <si>
    <t>Расходные обязательства по дорожной деятельности в части прохождения ГВЭ</t>
  </si>
  <si>
    <t>88.0.00.04094</t>
  </si>
  <si>
    <t>Прочие мероприятия в области национальной экономики</t>
  </si>
  <si>
    <t>88.0.00.04120</t>
  </si>
  <si>
    <t>Расходные обязательства по государственной поддержке муниципальных инициатив по развитию объектов туристской индустрии, инфраструктуры досуга и отдыха, придорожной и другой туристской инфраструктуры, в части софинансирования</t>
  </si>
  <si>
    <t>88.0.00.S0710</t>
  </si>
  <si>
    <t>Мероприятия по развитию теплоснабжения</t>
  </si>
  <si>
    <t>88.0.00.05025</t>
  </si>
  <si>
    <t>Мероприятия по развитию водопроводной системы</t>
  </si>
  <si>
    <t>88.0.00.05026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</si>
  <si>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</si>
  <si>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 («Организация благоустройства территории поселения - поставка трактора с навесным оборудованием в р.п. Сузун Сузунского района Новосибирской области»)</t>
  </si>
  <si>
    <t>Реализация проектов развития территорий муниципальных образований Новосибирской области, основанных на местных инициативах («Организация благоустройства территории поселения - поставка трактора с навесным оборудованием в р.п. Сузун Сузунского района Новосибирской области»), в части софинансирования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</si>
  <si>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 в части софинансирования</t>
  </si>
  <si>
    <t>88.0.00.S0370</t>
  </si>
  <si>
    <t>830</t>
  </si>
  <si>
    <t xml:space="preserve">Приложение № 3
к решению _______ сессии Совета депутатов рабочего поселка Сузун Сузунского района Новосибирской области                                                                                   от __________ № ___
</t>
  </si>
  <si>
    <t xml:space="preserve">Приложение № 2
к решению ________ сессии Совета депутатов рабочего поселка Сузун Сузунского района Новосибирской области                                                                               от _____________ № ___
</t>
  </si>
  <si>
    <t xml:space="preserve">Приложение № 4
к решению _________ сессии Совета депутатов рабочего поселка Сузун Сузунского района Новосибирской области                                                                                 от _______________ № ___
</t>
  </si>
  <si>
    <t>к решению _______________ сессии Совета депутатов рабочего поселка Сузун Сузунского района Новосибирской области                                                                                 от ________________ № ____</t>
  </si>
  <si>
    <t>к решению ______________ сессии Совета депутатов рабочего поселка Сузун Сузунского района Новосибирской области                                                                                   от ____________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</si>
</sst>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000"/>
    <numFmt numFmtId="167" formatCode="00;[Red]\-00;&quot;&quot;"/>
    <numFmt numFmtId="168" formatCode="#,##0.00;[Red]\-#,##0.00;0.00"/>
    <numFmt numFmtId="169" formatCode="00\.00\.0"/>
    <numFmt numFmtId="170" formatCode="00"/>
    <numFmt numFmtId="171" formatCode="0000000000"/>
    <numFmt numFmtId="172" formatCode="#,##0.00_ ;\-#,##0.00\ 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6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9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1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/>
    <xf numFmtId="43" fontId="1" fillId="0" borderId="0" applyFont="0" applyFill="0" applyBorder="0" applyAlignment="0" applyProtection="0"/>
    <xf numFmtId="0" fontId="37" fillId="0" borderId="0"/>
    <xf numFmtId="0" fontId="42" fillId="0" borderId="0"/>
  </cellStyleXfs>
  <cellXfs count="363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170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70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5" fillId="0" borderId="8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8" fillId="0" borderId="0" xfId="0" applyFont="1"/>
    <xf numFmtId="0" fontId="25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28" fillId="0" borderId="4" xfId="0" applyNumberFormat="1" applyFont="1" applyBorder="1" applyAlignment="1">
      <alignment horizontal="right" vertical="center"/>
    </xf>
    <xf numFmtId="172" fontId="28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29" fillId="0" borderId="4" xfId="0" applyFont="1" applyFill="1" applyBorder="1" applyAlignment="1">
      <alignment horizontal="left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0" fillId="2" borderId="0" xfId="0" applyFill="1"/>
    <xf numFmtId="0" fontId="4" fillId="2" borderId="0" xfId="0" applyFont="1" applyFill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vertical="center" wrapText="1" shrinkToFit="1"/>
    </xf>
    <xf numFmtId="49" fontId="4" fillId="2" borderId="4" xfId="0" applyNumberFormat="1" applyFont="1" applyFill="1" applyBorder="1" applyAlignment="1">
      <alignment horizontal="center" vertical="center" wrapText="1" shrinkToFit="1"/>
    </xf>
    <xf numFmtId="49" fontId="4" fillId="2" borderId="4" xfId="0" applyNumberFormat="1" applyFont="1" applyFill="1" applyBorder="1" applyAlignment="1">
      <alignment horizontal="left" vertical="center" wrapText="1" shrinkToFit="1"/>
    </xf>
    <xf numFmtId="4" fontId="4" fillId="2" borderId="4" xfId="0" applyNumberFormat="1" applyFont="1" applyFill="1" applyBorder="1" applyAlignment="1">
      <alignment vertical="center" wrapText="1" shrinkToFi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vertical="center" wrapText="1" shrinkToFit="1"/>
    </xf>
    <xf numFmtId="4" fontId="20" fillId="2" borderId="4" xfId="0" applyNumberFormat="1" applyFont="1" applyFill="1" applyBorder="1" applyAlignment="1">
      <alignment vertical="center" wrapText="1" shrinkToFi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6" fontId="14" fillId="0" borderId="2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protection hidden="1"/>
    </xf>
    <xf numFmtId="165" fontId="15" fillId="0" borderId="4" xfId="0" applyNumberFormat="1" applyFont="1" applyFill="1" applyBorder="1" applyAlignment="1" applyProtection="1">
      <protection hidden="1"/>
    </xf>
    <xf numFmtId="165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49" fontId="4" fillId="0" borderId="4" xfId="0" applyNumberFormat="1" applyFont="1" applyFill="1" applyBorder="1" applyAlignment="1">
      <alignment vertical="center" wrapText="1" shrinkToFit="1"/>
    </xf>
    <xf numFmtId="49" fontId="4" fillId="0" borderId="4" xfId="0" applyNumberFormat="1" applyFont="1" applyFill="1" applyBorder="1" applyAlignment="1">
      <alignment horizontal="left" vertical="center" wrapText="1" shrinkToFit="1"/>
    </xf>
    <xf numFmtId="0" fontId="5" fillId="0" borderId="0" xfId="177" applyFont="1" applyAlignment="1"/>
    <xf numFmtId="0" fontId="18" fillId="0" borderId="0" xfId="177" applyFont="1"/>
    <xf numFmtId="0" fontId="9" fillId="0" borderId="0" xfId="177" applyFont="1"/>
    <xf numFmtId="0" fontId="32" fillId="0" borderId="0" xfId="177" applyFont="1" applyAlignment="1"/>
    <xf numFmtId="0" fontId="18" fillId="0" borderId="4" xfId="177" applyFont="1" applyBorder="1" applyAlignment="1">
      <alignment horizontal="right" wrapText="1"/>
    </xf>
    <xf numFmtId="49" fontId="18" fillId="0" borderId="1" xfId="177" applyNumberFormat="1" applyFont="1" applyBorder="1" applyAlignment="1">
      <alignment vertical="top" wrapText="1"/>
    </xf>
    <xf numFmtId="49" fontId="18" fillId="0" borderId="4" xfId="177" applyNumberFormat="1" applyFont="1" applyBorder="1" applyAlignment="1">
      <alignment vertical="top" wrapText="1"/>
    </xf>
    <xf numFmtId="3" fontId="17" fillId="0" borderId="4" xfId="177" applyNumberFormat="1" applyFont="1" applyBorder="1" applyAlignment="1">
      <alignment horizontal="center" vertical="top" shrinkToFit="1"/>
    </xf>
    <xf numFmtId="3" fontId="17" fillId="0" borderId="4" xfId="177" applyNumberFormat="1" applyFont="1" applyBorder="1" applyAlignment="1">
      <alignment horizontal="center" wrapText="1"/>
    </xf>
    <xf numFmtId="3" fontId="17" fillId="0" borderId="1" xfId="177" applyNumberFormat="1" applyFont="1" applyBorder="1" applyAlignment="1">
      <alignment horizontal="center" wrapText="1"/>
    </xf>
    <xf numFmtId="0" fontId="17" fillId="0" borderId="4" xfId="177" applyFont="1" applyBorder="1" applyAlignment="1">
      <alignment horizontal="center"/>
    </xf>
    <xf numFmtId="0" fontId="17" fillId="0" borderId="1" xfId="177" applyFont="1" applyBorder="1" applyAlignment="1">
      <alignment horizontal="center"/>
    </xf>
    <xf numFmtId="0" fontId="18" fillId="0" borderId="4" xfId="177" applyFont="1" applyBorder="1"/>
    <xf numFmtId="3" fontId="32" fillId="4" borderId="4" xfId="177" applyNumberFormat="1" applyFont="1" applyFill="1" applyBorder="1" applyAlignment="1">
      <alignment horizontal="center" vertical="top" shrinkToFit="1"/>
    </xf>
    <xf numFmtId="4" fontId="17" fillId="4" borderId="4" xfId="177" applyNumberFormat="1" applyFont="1" applyFill="1" applyBorder="1" applyAlignment="1">
      <alignment horizontal="right" wrapText="1"/>
    </xf>
    <xf numFmtId="4" fontId="18" fillId="0" borderId="1" xfId="177" applyNumberFormat="1" applyFont="1" applyBorder="1" applyAlignment="1">
      <alignment horizontal="right" vertical="center"/>
    </xf>
    <xf numFmtId="4" fontId="17" fillId="2" borderId="4" xfId="177" applyNumberFormat="1" applyFont="1" applyFill="1" applyBorder="1" applyAlignment="1">
      <alignment horizontal="right" wrapText="1"/>
    </xf>
    <xf numFmtId="3" fontId="32" fillId="4" borderId="4" xfId="177" applyNumberFormat="1" applyFont="1" applyFill="1" applyBorder="1" applyAlignment="1">
      <alignment horizontal="right" vertical="top" shrinkToFit="1"/>
    </xf>
    <xf numFmtId="4" fontId="18" fillId="0" borderId="1" xfId="177" applyNumberFormat="1" applyFont="1" applyFill="1" applyBorder="1" applyAlignment="1">
      <alignment horizontal="right" vertical="center"/>
    </xf>
    <xf numFmtId="3" fontId="32" fillId="2" borderId="4" xfId="177" applyNumberFormat="1" applyFont="1" applyFill="1" applyBorder="1" applyAlignment="1">
      <alignment horizontal="right" vertical="top" shrinkToFit="1"/>
    </xf>
    <xf numFmtId="0" fontId="9" fillId="0" borderId="0" xfId="177" applyFont="1" applyBorder="1"/>
    <xf numFmtId="0" fontId="9" fillId="0" borderId="0" xfId="177" applyFont="1" applyBorder="1" applyAlignment="1">
      <alignment horizontal="right"/>
    </xf>
    <xf numFmtId="0" fontId="9" fillId="0" borderId="0" xfId="177" applyFont="1" applyAlignment="1">
      <alignment horizontal="right"/>
    </xf>
    <xf numFmtId="0" fontId="8" fillId="0" borderId="0" xfId="0" applyFont="1" applyAlignment="1">
      <alignment horizontal="right"/>
    </xf>
    <xf numFmtId="165" fontId="14" fillId="0" borderId="4" xfId="0" applyNumberFormat="1" applyFont="1" applyFill="1" applyBorder="1" applyAlignment="1" applyProtection="1">
      <alignment wrapText="1"/>
      <protection hidden="1"/>
    </xf>
    <xf numFmtId="14" fontId="0" fillId="2" borderId="0" xfId="0" applyNumberFormat="1" applyFill="1"/>
    <xf numFmtId="2" fontId="0" fillId="2" borderId="0" xfId="0" applyNumberFormat="1" applyFill="1"/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34" fillId="2" borderId="4" xfId="0" applyNumberFormat="1" applyFont="1" applyFill="1" applyBorder="1" applyAlignment="1">
      <alignment horizontal="left" vertical="top" wrapText="1"/>
    </xf>
    <xf numFmtId="49" fontId="18" fillId="2" borderId="4" xfId="177" applyNumberFormat="1" applyFont="1" applyFill="1" applyBorder="1" applyAlignment="1">
      <alignment horizontal="left" vertical="center" wrapText="1"/>
    </xf>
    <xf numFmtId="4" fontId="18" fillId="2" borderId="4" xfId="177" applyNumberFormat="1" applyFont="1" applyFill="1" applyBorder="1" applyAlignment="1">
      <alignment vertical="center"/>
    </xf>
    <xf numFmtId="49" fontId="35" fillId="4" borderId="4" xfId="0" applyNumberFormat="1" applyFont="1" applyFill="1" applyBorder="1" applyAlignment="1">
      <alignment horizontal="center" vertical="top" wrapText="1"/>
    </xf>
    <xf numFmtId="3" fontId="17" fillId="4" borderId="4" xfId="177" applyNumberFormat="1" applyFont="1" applyFill="1" applyBorder="1" applyAlignment="1">
      <alignment horizontal="center" vertical="top" shrinkToFit="1"/>
    </xf>
    <xf numFmtId="4" fontId="17" fillId="4" borderId="4" xfId="177" applyNumberFormat="1" applyFont="1" applyFill="1" applyBorder="1" applyAlignment="1">
      <alignment horizontal="center" wrapText="1"/>
    </xf>
    <xf numFmtId="4" fontId="17" fillId="4" borderId="4" xfId="177" applyNumberFormat="1" applyFont="1" applyFill="1" applyBorder="1" applyAlignment="1">
      <alignment horizontal="center"/>
    </xf>
    <xf numFmtId="0" fontId="17" fillId="4" borderId="4" xfId="177" applyFont="1" applyFill="1" applyBorder="1" applyAlignment="1">
      <alignment horizontal="center"/>
    </xf>
    <xf numFmtId="49" fontId="18" fillId="2" borderId="4" xfId="177" applyNumberFormat="1" applyFont="1" applyFill="1" applyBorder="1" applyAlignment="1">
      <alignment vertical="center" wrapText="1"/>
    </xf>
    <xf numFmtId="0" fontId="18" fillId="0" borderId="19" xfId="193" applyNumberFormat="1" applyFont="1" applyFill="1" applyBorder="1" applyAlignment="1" applyProtection="1">
      <alignment wrapText="1"/>
      <protection hidden="1"/>
    </xf>
    <xf numFmtId="0" fontId="18" fillId="0" borderId="4" xfId="177" applyFont="1" applyBorder="1" applyAlignment="1">
      <alignment horizontal="center" vertical="top" wrapText="1"/>
    </xf>
    <xf numFmtId="0" fontId="18" fillId="0" borderId="1" xfId="177" applyFont="1" applyBorder="1" applyAlignment="1">
      <alignment horizontal="center" vertical="top" wrapText="1"/>
    </xf>
    <xf numFmtId="43" fontId="0" fillId="2" borderId="0" xfId="206" applyFont="1" applyFill="1"/>
    <xf numFmtId="4" fontId="18" fillId="2" borderId="4" xfId="177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left" vertical="top" wrapText="1"/>
    </xf>
    <xf numFmtId="49" fontId="35" fillId="0" borderId="4" xfId="0" applyNumberFormat="1" applyFont="1" applyFill="1" applyBorder="1" applyAlignment="1">
      <alignment horizontal="center" vertical="top" wrapText="1"/>
    </xf>
    <xf numFmtId="3" fontId="18" fillId="0" borderId="2" xfId="177" applyNumberFormat="1" applyFont="1" applyFill="1" applyBorder="1" applyAlignment="1">
      <alignment horizontal="left" vertical="center" shrinkToFit="1"/>
    </xf>
    <xf numFmtId="4" fontId="18" fillId="0" borderId="4" xfId="177" applyNumberFormat="1" applyFont="1" applyFill="1" applyBorder="1" applyAlignment="1">
      <alignment vertical="center" wrapText="1"/>
    </xf>
    <xf numFmtId="4" fontId="18" fillId="0" borderId="4" xfId="177" applyNumberFormat="1" applyFont="1" applyFill="1" applyBorder="1" applyAlignment="1">
      <alignment vertical="center"/>
    </xf>
    <xf numFmtId="0" fontId="18" fillId="0" borderId="4" xfId="177" applyFont="1" applyFill="1" applyBorder="1" applyAlignment="1">
      <alignment vertical="center"/>
    </xf>
    <xf numFmtId="49" fontId="35" fillId="4" borderId="1" xfId="0" applyNumberFormat="1" applyFont="1" applyFill="1" applyBorder="1" applyAlignment="1">
      <alignment horizontal="center" vertical="top" wrapText="1"/>
    </xf>
    <xf numFmtId="49" fontId="35" fillId="4" borderId="7" xfId="0" applyNumberFormat="1" applyFont="1" applyFill="1" applyBorder="1" applyAlignment="1">
      <alignment horizontal="center" vertical="top" wrapText="1"/>
    </xf>
    <xf numFmtId="3" fontId="17" fillId="4" borderId="7" xfId="177" applyNumberFormat="1" applyFont="1" applyFill="1" applyBorder="1" applyAlignment="1">
      <alignment horizontal="center" vertical="top" shrinkToFit="1"/>
    </xf>
    <xf numFmtId="4" fontId="18" fillId="0" borderId="1" xfId="177" applyNumberFormat="1" applyFont="1" applyFill="1" applyBorder="1" applyAlignment="1">
      <alignment vertical="center" wrapText="1"/>
    </xf>
    <xf numFmtId="4" fontId="18" fillId="0" borderId="1" xfId="177" applyNumberFormat="1" applyFont="1" applyFill="1" applyBorder="1" applyAlignment="1">
      <alignment vertical="center"/>
    </xf>
    <xf numFmtId="4" fontId="18" fillId="2" borderId="4" xfId="177" applyNumberFormat="1" applyFont="1" applyFill="1" applyBorder="1" applyAlignment="1">
      <alignment vertical="center" wrapText="1"/>
    </xf>
    <xf numFmtId="4" fontId="18" fillId="3" borderId="1" xfId="177" applyNumberFormat="1" applyFont="1" applyFill="1" applyBorder="1" applyAlignment="1">
      <alignment vertical="center" wrapText="1"/>
    </xf>
    <xf numFmtId="4" fontId="18" fillId="3" borderId="1" xfId="177" applyNumberFormat="1" applyFont="1" applyFill="1" applyBorder="1" applyAlignment="1">
      <alignment vertical="center"/>
    </xf>
    <xf numFmtId="49" fontId="34" fillId="0" borderId="4" xfId="0" applyNumberFormat="1" applyFont="1" applyFill="1" applyBorder="1" applyAlignment="1">
      <alignment vertical="top" wrapText="1"/>
    </xf>
    <xf numFmtId="168" fontId="40" fillId="0" borderId="4" xfId="208" applyNumberFormat="1" applyFont="1" applyFill="1" applyBorder="1" applyAlignment="1" applyProtection="1">
      <alignment horizontal="right" vertical="center"/>
      <protection hidden="1"/>
    </xf>
    <xf numFmtId="168" fontId="40" fillId="0" borderId="7" xfId="208" applyNumberFormat="1" applyFont="1" applyFill="1" applyBorder="1" applyAlignment="1" applyProtection="1">
      <alignment horizontal="right" vertical="center"/>
      <protection hidden="1"/>
    </xf>
    <xf numFmtId="0" fontId="40" fillId="0" borderId="7" xfId="208" applyNumberFormat="1" applyFont="1" applyFill="1" applyBorder="1" applyAlignment="1" applyProtection="1">
      <alignment horizontal="left" vertical="center"/>
      <protection hidden="1"/>
    </xf>
    <xf numFmtId="0" fontId="40" fillId="0" borderId="1" xfId="208" applyNumberFormat="1" applyFont="1" applyFill="1" applyBorder="1" applyAlignment="1" applyProtection="1">
      <alignment horizontal="left" vertical="center"/>
      <protection hidden="1"/>
    </xf>
    <xf numFmtId="168" fontId="41" fillId="0" borderId="4" xfId="208" applyNumberFormat="1" applyFont="1" applyFill="1" applyBorder="1" applyAlignment="1" applyProtection="1">
      <alignment horizontal="right" vertical="center"/>
      <protection hidden="1"/>
    </xf>
    <xf numFmtId="168" fontId="41" fillId="0" borderId="1" xfId="208" applyNumberFormat="1" applyFont="1" applyFill="1" applyBorder="1" applyAlignment="1" applyProtection="1">
      <alignment horizontal="right" vertical="center"/>
      <protection hidden="1"/>
    </xf>
    <xf numFmtId="0" fontId="41" fillId="0" borderId="4" xfId="208" applyNumberFormat="1" applyFont="1" applyFill="1" applyBorder="1" applyAlignment="1" applyProtection="1">
      <alignment horizontal="center" vertical="center"/>
      <protection hidden="1"/>
    </xf>
    <xf numFmtId="0" fontId="41" fillId="0" borderId="1" xfId="208" applyNumberFormat="1" applyFont="1" applyFill="1" applyBorder="1" applyAlignment="1" applyProtection="1">
      <alignment horizontal="center" vertical="center"/>
      <protection hidden="1"/>
    </xf>
    <xf numFmtId="167" fontId="41" fillId="0" borderId="1" xfId="208" applyNumberFormat="1" applyFont="1" applyFill="1" applyBorder="1" applyAlignment="1" applyProtection="1">
      <alignment horizontal="center" vertical="center"/>
      <protection hidden="1"/>
    </xf>
    <xf numFmtId="166" fontId="41" fillId="0" borderId="1" xfId="208" applyNumberFormat="1" applyFont="1" applyFill="1" applyBorder="1" applyAlignment="1" applyProtection="1">
      <alignment horizontal="center" vertical="center"/>
      <protection hidden="1"/>
    </xf>
    <xf numFmtId="0" fontId="41" fillId="0" borderId="1" xfId="208" applyNumberFormat="1" applyFont="1" applyFill="1" applyBorder="1" applyAlignment="1" applyProtection="1">
      <alignment horizontal="left" vertical="center" wrapText="1"/>
      <protection hidden="1"/>
    </xf>
    <xf numFmtId="168" fontId="40" fillId="0" borderId="1" xfId="208" applyNumberFormat="1" applyFont="1" applyFill="1" applyBorder="1" applyAlignment="1" applyProtection="1">
      <alignment horizontal="right" vertical="center"/>
      <protection hidden="1"/>
    </xf>
    <xf numFmtId="0" fontId="40" fillId="0" borderId="4" xfId="208" applyNumberFormat="1" applyFont="1" applyFill="1" applyBorder="1" applyAlignment="1" applyProtection="1">
      <alignment horizontal="center" vertical="center"/>
      <protection hidden="1"/>
    </xf>
    <xf numFmtId="0" fontId="40" fillId="0" borderId="1" xfId="208" applyNumberFormat="1" applyFont="1" applyFill="1" applyBorder="1" applyAlignment="1" applyProtection="1">
      <alignment horizontal="center" vertical="center"/>
      <protection hidden="1"/>
    </xf>
    <xf numFmtId="167" fontId="40" fillId="0" borderId="1" xfId="208" applyNumberFormat="1" applyFont="1" applyFill="1" applyBorder="1" applyAlignment="1" applyProtection="1">
      <alignment horizontal="center" vertical="center"/>
      <protection hidden="1"/>
    </xf>
    <xf numFmtId="166" fontId="40" fillId="0" borderId="1" xfId="208" applyNumberFormat="1" applyFont="1" applyFill="1" applyBorder="1" applyAlignment="1" applyProtection="1">
      <alignment horizontal="center" vertical="center"/>
      <protection hidden="1"/>
    </xf>
    <xf numFmtId="0" fontId="40" fillId="0" borderId="1" xfId="208" applyNumberFormat="1" applyFont="1" applyFill="1" applyBorder="1" applyAlignment="1" applyProtection="1">
      <alignment horizontal="left" vertical="center" wrapText="1"/>
      <protection hidden="1"/>
    </xf>
    <xf numFmtId="168" fontId="40" fillId="0" borderId="4" xfId="208" applyNumberFormat="1" applyFont="1" applyFill="1" applyBorder="1" applyAlignment="1" applyProtection="1">
      <alignment horizontal="right" vertical="center"/>
      <protection hidden="1"/>
    </xf>
    <xf numFmtId="168" fontId="40" fillId="0" borderId="1" xfId="208" applyNumberFormat="1" applyFont="1" applyFill="1" applyBorder="1" applyAlignment="1" applyProtection="1">
      <alignment horizontal="right" vertical="center"/>
      <protection hidden="1"/>
    </xf>
    <xf numFmtId="0" fontId="42" fillId="0" borderId="7" xfId="208" applyFont="1" applyFill="1" applyBorder="1" applyProtection="1">
      <protection hidden="1"/>
    </xf>
    <xf numFmtId="0" fontId="40" fillId="0" borderId="1" xfId="208" applyNumberFormat="1" applyFont="1" applyFill="1" applyBorder="1" applyAlignment="1" applyProtection="1">
      <alignment horizontal="left" vertical="center"/>
      <protection hidden="1"/>
    </xf>
    <xf numFmtId="0" fontId="40" fillId="0" borderId="4" xfId="208" applyNumberFormat="1" applyFont="1" applyFill="1" applyBorder="1" applyAlignment="1" applyProtection="1">
      <alignment horizontal="left" vertical="center"/>
      <protection hidden="1"/>
    </xf>
    <xf numFmtId="0" fontId="40" fillId="0" borderId="2" xfId="208" applyNumberFormat="1" applyFont="1" applyFill="1" applyBorder="1" applyAlignment="1" applyProtection="1">
      <alignment horizontal="left" vertical="center"/>
      <protection hidden="1"/>
    </xf>
    <xf numFmtId="168" fontId="41" fillId="0" borderId="4" xfId="208" applyNumberFormat="1" applyFont="1" applyFill="1" applyBorder="1" applyAlignment="1" applyProtection="1">
      <alignment horizontal="right" vertical="center"/>
      <protection hidden="1"/>
    </xf>
    <xf numFmtId="168" fontId="41" fillId="0" borderId="1" xfId="208" applyNumberFormat="1" applyFont="1" applyFill="1" applyBorder="1" applyAlignment="1" applyProtection="1">
      <alignment horizontal="right" vertical="center"/>
      <protection hidden="1"/>
    </xf>
    <xf numFmtId="169" fontId="41" fillId="0" borderId="7" xfId="208" applyNumberFormat="1" applyFont="1" applyFill="1" applyBorder="1" applyAlignment="1" applyProtection="1">
      <alignment horizontal="right" vertical="center"/>
      <protection hidden="1"/>
    </xf>
    <xf numFmtId="167" fontId="41" fillId="0" borderId="1" xfId="208" applyNumberFormat="1" applyFont="1" applyFill="1" applyBorder="1" applyAlignment="1" applyProtection="1">
      <alignment horizontal="center" vertical="center"/>
      <protection hidden="1"/>
    </xf>
    <xf numFmtId="0" fontId="41" fillId="0" borderId="1" xfId="208" applyNumberFormat="1" applyFont="1" applyFill="1" applyBorder="1" applyAlignment="1" applyProtection="1">
      <alignment horizontal="center" vertical="center"/>
      <protection hidden="1"/>
    </xf>
    <xf numFmtId="0" fontId="41" fillId="0" borderId="1" xfId="208" applyNumberFormat="1" applyFont="1" applyFill="1" applyBorder="1" applyAlignment="1" applyProtection="1">
      <alignment horizontal="left" vertical="center" wrapText="1"/>
      <protection hidden="1"/>
    </xf>
    <xf numFmtId="167" fontId="40" fillId="0" borderId="1" xfId="208" applyNumberFormat="1" applyFont="1" applyFill="1" applyBorder="1" applyAlignment="1" applyProtection="1">
      <alignment horizontal="center" vertical="center"/>
      <protection hidden="1"/>
    </xf>
    <xf numFmtId="0" fontId="40" fillId="0" borderId="1" xfId="208" applyNumberFormat="1" applyFont="1" applyFill="1" applyBorder="1" applyAlignment="1" applyProtection="1">
      <alignment horizontal="center" vertical="center"/>
      <protection hidden="1"/>
    </xf>
    <xf numFmtId="0" fontId="40" fillId="0" borderId="1" xfId="208" applyNumberFormat="1" applyFont="1" applyFill="1" applyBorder="1" applyAlignment="1" applyProtection="1">
      <alignment horizontal="left" vertical="center" wrapText="1"/>
      <protection hidden="1"/>
    </xf>
    <xf numFmtId="168" fontId="40" fillId="0" borderId="4" xfId="208" applyNumberFormat="1" applyFont="1" applyFill="1" applyBorder="1" applyAlignment="1" applyProtection="1">
      <alignment horizontal="right" vertical="center"/>
      <protection hidden="1"/>
    </xf>
    <xf numFmtId="168" fontId="41" fillId="0" borderId="4" xfId="208" applyNumberFormat="1" applyFont="1" applyFill="1" applyBorder="1" applyAlignment="1" applyProtection="1">
      <alignment horizontal="right" vertical="center"/>
      <protection hidden="1"/>
    </xf>
    <xf numFmtId="168" fontId="40" fillId="0" borderId="4" xfId="208" applyNumberFormat="1" applyFont="1" applyFill="1" applyBorder="1" applyAlignment="1" applyProtection="1">
      <alignment horizontal="right" vertical="center"/>
      <protection hidden="1"/>
    </xf>
    <xf numFmtId="168" fontId="40" fillId="0" borderId="1" xfId="208" applyNumberFormat="1" applyFont="1" applyFill="1" applyBorder="1" applyAlignment="1" applyProtection="1">
      <alignment horizontal="right" vertical="center"/>
      <protection hidden="1"/>
    </xf>
    <xf numFmtId="0" fontId="40" fillId="0" borderId="2" xfId="208" applyNumberFormat="1" applyFont="1" applyFill="1" applyBorder="1" applyAlignment="1" applyProtection="1">
      <alignment horizontal="left" vertical="center"/>
      <protection hidden="1"/>
    </xf>
    <xf numFmtId="0" fontId="40" fillId="0" borderId="7" xfId="208" applyNumberFormat="1" applyFont="1" applyFill="1" applyBorder="1" applyAlignment="1" applyProtection="1">
      <alignment horizontal="left" vertical="center"/>
      <protection hidden="1"/>
    </xf>
    <xf numFmtId="0" fontId="40" fillId="0" borderId="1" xfId="208" applyNumberFormat="1" applyFont="1" applyFill="1" applyBorder="1" applyAlignment="1" applyProtection="1">
      <alignment horizontal="left" vertical="center"/>
      <protection hidden="1"/>
    </xf>
    <xf numFmtId="168" fontId="41" fillId="0" borderId="4" xfId="208" applyNumberFormat="1" applyFont="1" applyFill="1" applyBorder="1" applyAlignment="1" applyProtection="1">
      <alignment horizontal="right" vertical="center"/>
      <protection hidden="1"/>
    </xf>
    <xf numFmtId="168" fontId="41" fillId="0" borderId="1" xfId="208" applyNumberFormat="1" applyFont="1" applyFill="1" applyBorder="1" applyAlignment="1" applyProtection="1">
      <alignment horizontal="right" vertical="center"/>
      <protection hidden="1"/>
    </xf>
    <xf numFmtId="0" fontId="41" fillId="0" borderId="4" xfId="208" applyNumberFormat="1" applyFont="1" applyFill="1" applyBorder="1" applyAlignment="1" applyProtection="1">
      <alignment horizontal="center" vertical="center"/>
      <protection hidden="1"/>
    </xf>
    <xf numFmtId="0" fontId="41" fillId="0" borderId="1" xfId="208" applyNumberFormat="1" applyFont="1" applyFill="1" applyBorder="1" applyAlignment="1" applyProtection="1">
      <alignment horizontal="center" vertical="center"/>
      <protection hidden="1"/>
    </xf>
    <xf numFmtId="167" fontId="41" fillId="0" borderId="4" xfId="208" applyNumberFormat="1" applyFont="1" applyFill="1" applyBorder="1" applyAlignment="1" applyProtection="1">
      <alignment horizontal="center" vertical="center"/>
      <protection hidden="1"/>
    </xf>
    <xf numFmtId="167" fontId="41" fillId="0" borderId="1" xfId="208" applyNumberFormat="1" applyFont="1" applyFill="1" applyBorder="1" applyAlignment="1" applyProtection="1">
      <alignment horizontal="center" vertical="center"/>
      <protection hidden="1"/>
    </xf>
    <xf numFmtId="0" fontId="41" fillId="0" borderId="1" xfId="208" applyNumberFormat="1" applyFont="1" applyFill="1" applyBorder="1" applyAlignment="1" applyProtection="1">
      <alignment horizontal="left" vertical="center" wrapText="1"/>
      <protection hidden="1"/>
    </xf>
    <xf numFmtId="0" fontId="40" fillId="0" borderId="4" xfId="208" applyNumberFormat="1" applyFont="1" applyFill="1" applyBorder="1" applyAlignment="1" applyProtection="1">
      <alignment horizontal="center" vertical="center"/>
      <protection hidden="1"/>
    </xf>
    <xf numFmtId="0" fontId="40" fillId="0" borderId="1" xfId="208" applyNumberFormat="1" applyFont="1" applyFill="1" applyBorder="1" applyAlignment="1" applyProtection="1">
      <alignment horizontal="center" vertical="center"/>
      <protection hidden="1"/>
    </xf>
    <xf numFmtId="167" fontId="40" fillId="0" borderId="4" xfId="208" applyNumberFormat="1" applyFont="1" applyFill="1" applyBorder="1" applyAlignment="1" applyProtection="1">
      <alignment horizontal="center" vertical="center"/>
      <protection hidden="1"/>
    </xf>
    <xf numFmtId="167" fontId="40" fillId="0" borderId="1" xfId="208" applyNumberFormat="1" applyFont="1" applyFill="1" applyBorder="1" applyAlignment="1" applyProtection="1">
      <alignment horizontal="center" vertical="center"/>
      <protection hidden="1"/>
    </xf>
    <xf numFmtId="0" fontId="40" fillId="0" borderId="1" xfId="208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165" fontId="14" fillId="0" borderId="4" xfId="0" applyNumberFormat="1" applyFont="1" applyFill="1" applyBorder="1" applyAlignment="1" applyProtection="1">
      <alignment wrapText="1"/>
      <protection hidden="1"/>
    </xf>
    <xf numFmtId="0" fontId="30" fillId="0" borderId="0" xfId="0" applyNumberFormat="1" applyFont="1" applyFill="1" applyAlignment="1" applyProtection="1">
      <alignment horizontal="right" vertical="center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165" fontId="15" fillId="0" borderId="4" xfId="0" applyNumberFormat="1" applyFont="1" applyFill="1" applyBorder="1" applyAlignment="1" applyProtection="1">
      <alignment wrapText="1"/>
      <protection hidden="1"/>
    </xf>
    <xf numFmtId="0" fontId="15" fillId="0" borderId="4" xfId="0" applyNumberFormat="1" applyFont="1" applyFill="1" applyBorder="1" applyAlignment="1" applyProtection="1">
      <protection hidden="1"/>
    </xf>
    <xf numFmtId="171" fontId="15" fillId="0" borderId="4" xfId="0" applyNumberFormat="1" applyFont="1" applyFill="1" applyBorder="1" applyAlignment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165" fontId="14" fillId="0" borderId="1" xfId="0" applyNumberFormat="1" applyFont="1" applyFill="1" applyBorder="1" applyAlignment="1" applyProtection="1">
      <alignment wrapText="1"/>
      <protection hidden="1"/>
    </xf>
    <xf numFmtId="165" fontId="14" fillId="0" borderId="7" xfId="0" applyNumberFormat="1" applyFont="1" applyFill="1" applyBorder="1" applyAlignment="1" applyProtection="1">
      <alignment wrapText="1"/>
      <protection hidden="1"/>
    </xf>
    <xf numFmtId="165" fontId="14" fillId="0" borderId="2" xfId="0" applyNumberFormat="1" applyFont="1" applyFill="1" applyBorder="1" applyAlignment="1" applyProtection="1">
      <alignment wrapText="1"/>
      <protection hidden="1"/>
    </xf>
    <xf numFmtId="171" fontId="15" fillId="0" borderId="1" xfId="0" applyNumberFormat="1" applyFont="1" applyFill="1" applyBorder="1" applyAlignment="1" applyProtection="1">
      <protection hidden="1"/>
    </xf>
    <xf numFmtId="171" fontId="15" fillId="0" borderId="7" xfId="0" applyNumberFormat="1" applyFont="1" applyFill="1" applyBorder="1" applyAlignment="1" applyProtection="1">
      <protection hidden="1"/>
    </xf>
    <xf numFmtId="171" fontId="15" fillId="0" borderId="2" xfId="0" applyNumberFormat="1" applyFont="1" applyFill="1" applyBorder="1" applyAlignment="1" applyProtection="1">
      <protection hidden="1"/>
    </xf>
    <xf numFmtId="165" fontId="15" fillId="0" borderId="1" xfId="178" applyNumberFormat="1" applyFont="1" applyFill="1" applyBorder="1" applyAlignment="1" applyProtection="1">
      <alignment wrapText="1"/>
      <protection hidden="1"/>
    </xf>
    <xf numFmtId="165" fontId="15" fillId="0" borderId="7" xfId="178" applyNumberFormat="1" applyFont="1" applyFill="1" applyBorder="1" applyAlignment="1" applyProtection="1">
      <alignment wrapText="1"/>
      <protection hidden="1"/>
    </xf>
    <xf numFmtId="165" fontId="15" fillId="0" borderId="2" xfId="178" applyNumberFormat="1" applyFont="1" applyFill="1" applyBorder="1" applyAlignment="1" applyProtection="1">
      <alignment wrapText="1"/>
      <protection hidden="1"/>
    </xf>
    <xf numFmtId="0" fontId="30" fillId="0" borderId="0" xfId="87" applyNumberFormat="1" applyFont="1" applyFill="1" applyAlignment="1" applyProtection="1">
      <alignment horizontal="right" vertical="top"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166" fontId="6" fillId="0" borderId="1" xfId="178" applyNumberFormat="1" applyFont="1" applyFill="1" applyBorder="1" applyAlignment="1" applyProtection="1">
      <alignment wrapText="1"/>
      <protection hidden="1"/>
    </xf>
    <xf numFmtId="166" fontId="6" fillId="0" borderId="7" xfId="178" applyNumberFormat="1" applyFont="1" applyFill="1" applyBorder="1" applyAlignment="1" applyProtection="1">
      <alignment wrapText="1"/>
      <protection hidden="1"/>
    </xf>
    <xf numFmtId="166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6" xfId="178" applyNumberFormat="1" applyFont="1" applyFill="1" applyBorder="1" applyAlignment="1" applyProtection="1">
      <alignment wrapText="1"/>
      <protection hidden="1"/>
    </xf>
    <xf numFmtId="166" fontId="6" fillId="0" borderId="8" xfId="178" applyNumberFormat="1" applyFont="1" applyFill="1" applyBorder="1" applyAlignment="1" applyProtection="1">
      <alignment wrapText="1"/>
      <protection hidden="1"/>
    </xf>
    <xf numFmtId="166" fontId="6" fillId="0" borderId="11" xfId="178" applyNumberFormat="1" applyFont="1" applyFill="1" applyBorder="1" applyAlignment="1" applyProtection="1">
      <alignment wrapText="1"/>
      <protection hidden="1"/>
    </xf>
    <xf numFmtId="49" fontId="30" fillId="0" borderId="0" xfId="0" applyNumberFormat="1" applyFont="1" applyBorder="1" applyAlignment="1">
      <alignment horizontal="right" vertical="center"/>
    </xf>
    <xf numFmtId="0" fontId="30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/>
    </xf>
    <xf numFmtId="0" fontId="18" fillId="0" borderId="4" xfId="177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 vertical="top" wrapText="1"/>
    </xf>
    <xf numFmtId="0" fontId="18" fillId="0" borderId="3" xfId="177" applyFont="1" applyBorder="1" applyAlignment="1">
      <alignment horizontal="center" vertical="top" wrapText="1"/>
    </xf>
    <xf numFmtId="0" fontId="18" fillId="0" borderId="5" xfId="177" applyFont="1" applyBorder="1" applyAlignment="1">
      <alignment horizontal="center" vertical="top" wrapText="1"/>
    </xf>
    <xf numFmtId="0" fontId="18" fillId="0" borderId="3" xfId="177" applyFont="1" applyBorder="1" applyAlignment="1">
      <alignment horizontal="center" vertical="center" wrapText="1"/>
    </xf>
    <xf numFmtId="0" fontId="18" fillId="0" borderId="5" xfId="177" applyFont="1" applyBorder="1" applyAlignment="1">
      <alignment horizontal="center" vertical="center" wrapText="1"/>
    </xf>
    <xf numFmtId="0" fontId="18" fillId="0" borderId="1" xfId="177" applyFont="1" applyBorder="1" applyAlignment="1">
      <alignment horizontal="center" vertical="top" wrapText="1"/>
    </xf>
    <xf numFmtId="0" fontId="18" fillId="0" borderId="7" xfId="177" applyFont="1" applyBorder="1" applyAlignment="1">
      <alignment horizontal="center" vertical="top" wrapText="1"/>
    </xf>
    <xf numFmtId="0" fontId="8" fillId="0" borderId="0" xfId="177" applyFont="1" applyAlignment="1">
      <alignment horizontal="right"/>
    </xf>
    <xf numFmtId="0" fontId="5" fillId="0" borderId="0" xfId="189" applyNumberFormat="1" applyFont="1" applyAlignment="1">
      <alignment horizontal="right"/>
    </xf>
    <xf numFmtId="0" fontId="17" fillId="0" borderId="16" xfId="177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 wrapText="1"/>
    </xf>
    <xf numFmtId="0" fontId="30" fillId="0" borderId="0" xfId="177" applyFont="1" applyAlignment="1">
      <alignment horizontal="right" vertical="center" wrapText="1"/>
    </xf>
    <xf numFmtId="4" fontId="18" fillId="2" borderId="3" xfId="177" applyNumberFormat="1" applyFont="1" applyFill="1" applyBorder="1" applyAlignment="1">
      <alignment horizontal="center" vertical="center" wrapText="1"/>
    </xf>
    <xf numFmtId="4" fontId="18" fillId="2" borderId="10" xfId="177" applyNumberFormat="1" applyFont="1" applyFill="1" applyBorder="1" applyAlignment="1">
      <alignment horizontal="center" vertical="center" wrapText="1"/>
    </xf>
    <xf numFmtId="3" fontId="38" fillId="0" borderId="1" xfId="177" applyNumberFormat="1" applyFont="1" applyBorder="1" applyAlignment="1">
      <alignment horizontal="center" vertical="top" shrinkToFit="1"/>
    </xf>
    <xf numFmtId="3" fontId="38" fillId="0" borderId="7" xfId="177" applyNumberFormat="1" applyFont="1" applyBorder="1" applyAlignment="1">
      <alignment horizontal="center" vertical="top" shrinkToFit="1"/>
    </xf>
    <xf numFmtId="3" fontId="38" fillId="0" borderId="2" xfId="177" applyNumberFormat="1" applyFont="1" applyBorder="1" applyAlignment="1">
      <alignment horizontal="center" vertical="top" shrinkToFit="1"/>
    </xf>
    <xf numFmtId="3" fontId="38" fillId="2" borderId="1" xfId="177" applyNumberFormat="1" applyFont="1" applyFill="1" applyBorder="1" applyAlignment="1">
      <alignment horizontal="center" vertical="top" wrapText="1"/>
    </xf>
    <xf numFmtId="3" fontId="38" fillId="2" borderId="7" xfId="177" applyNumberFormat="1" applyFont="1" applyFill="1" applyBorder="1" applyAlignment="1">
      <alignment horizontal="center" vertical="top" wrapText="1"/>
    </xf>
    <xf numFmtId="3" fontId="38" fillId="2" borderId="2" xfId="177" applyNumberFormat="1" applyFont="1" applyFill="1" applyBorder="1" applyAlignment="1">
      <alignment horizontal="center" vertical="top" wrapText="1"/>
    </xf>
    <xf numFmtId="49" fontId="34" fillId="2" borderId="3" xfId="0" applyNumberFormat="1" applyFont="1" applyFill="1" applyBorder="1" applyAlignment="1">
      <alignment horizontal="center" vertical="center" wrapText="1"/>
    </xf>
    <xf numFmtId="49" fontId="34" fillId="2" borderId="5" xfId="0" applyNumberFormat="1" applyFont="1" applyFill="1" applyBorder="1" applyAlignment="1">
      <alignment horizontal="center" vertical="center" wrapText="1"/>
    </xf>
    <xf numFmtId="0" fontId="18" fillId="0" borderId="3" xfId="193" applyNumberFormat="1" applyFont="1" applyFill="1" applyBorder="1" applyAlignment="1" applyProtection="1">
      <alignment horizontal="center" vertical="center" wrapText="1"/>
      <protection hidden="1"/>
    </xf>
    <xf numFmtId="0" fontId="18" fillId="0" borderId="5" xfId="193" applyNumberFormat="1" applyFont="1" applyFill="1" applyBorder="1" applyAlignment="1" applyProtection="1">
      <alignment horizontal="center" vertical="center" wrapText="1"/>
      <protection hidden="1"/>
    </xf>
    <xf numFmtId="4" fontId="18" fillId="2" borderId="3" xfId="177" applyNumberFormat="1" applyFont="1" applyFill="1" applyBorder="1" applyAlignment="1">
      <alignment horizontal="center" vertical="center"/>
    </xf>
    <xf numFmtId="4" fontId="18" fillId="2" borderId="10" xfId="177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top" wrapText="1"/>
    </xf>
    <xf numFmtId="49" fontId="39" fillId="0" borderId="7" xfId="0" applyNumberFormat="1" applyFont="1" applyFill="1" applyBorder="1" applyAlignment="1">
      <alignment horizontal="center" vertical="top" wrapText="1"/>
    </xf>
    <xf numFmtId="49" fontId="39" fillId="0" borderId="2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center" wrapText="1"/>
    </xf>
    <xf numFmtId="4" fontId="18" fillId="0" borderId="3" xfId="177" applyNumberFormat="1" applyFont="1" applyFill="1" applyBorder="1" applyAlignment="1">
      <alignment horizontal="center" vertical="center" wrapText="1"/>
    </xf>
    <xf numFmtId="4" fontId="18" fillId="0" borderId="5" xfId="177" applyNumberFormat="1" applyFont="1" applyFill="1" applyBorder="1" applyAlignment="1">
      <alignment horizontal="center" vertical="center" wrapText="1"/>
    </xf>
    <xf numFmtId="4" fontId="18" fillId="0" borderId="10" xfId="177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left" vertical="center" wrapText="1" shrinkToFit="1"/>
    </xf>
    <xf numFmtId="0" fontId="0" fillId="2" borderId="0" xfId="0" applyFill="1" applyAlignment="1">
      <alignment horizontal="left"/>
    </xf>
  </cellXfs>
  <cellStyles count="209">
    <cellStyle name="Обычный" xfId="0" builtinId="0"/>
    <cellStyle name="Обычный 10" xfId="192"/>
    <cellStyle name="Обычный 11" xfId="198"/>
    <cellStyle name="Обычный 12" xfId="205"/>
    <cellStyle name="Обычный 13" xfId="207"/>
    <cellStyle name="Обычный 14" xfId="185"/>
    <cellStyle name="Обычный 14 2" xfId="197"/>
    <cellStyle name="Обычный 15" xfId="208"/>
    <cellStyle name="Обычный 16" xfId="199"/>
    <cellStyle name="Обычный 17" xfId="200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1"/>
    <cellStyle name="Обычный 21" xfId="202"/>
    <cellStyle name="Обычный 23" xfId="203"/>
    <cellStyle name="Обычный 24" xfId="204"/>
    <cellStyle name="Обычный 3" xfId="177"/>
    <cellStyle name="Обычный 4" xfId="178"/>
    <cellStyle name="Обычный 4 2" xfId="193"/>
    <cellStyle name="Обычный 5" xfId="179"/>
    <cellStyle name="Обычный 5 2" xfId="194"/>
    <cellStyle name="Обычный 6" xfId="183"/>
    <cellStyle name="Обычный 6 2" xfId="195"/>
    <cellStyle name="Обычный 7" xfId="184"/>
    <cellStyle name="Обычный 7 2" xfId="196"/>
    <cellStyle name="Обычный 8" xfId="188"/>
    <cellStyle name="Обычный 9" xfId="191"/>
    <cellStyle name="Обычный_Tmp2" xfId="187"/>
    <cellStyle name="Обычный_Главные администр дохдов " xfId="186"/>
    <cellStyle name="Процентный 2" xfId="189"/>
    <cellStyle name="Финансовый" xfId="206" builtinId="3"/>
    <cellStyle name="Финансовый 2" xfId="176"/>
    <cellStyle name="Финансовый 3" xfId="1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241</v>
      </c>
    </row>
    <row r="3" spans="1:3" ht="34.5" customHeight="1" x14ac:dyDescent="0.25">
      <c r="A3" s="251" t="s">
        <v>7</v>
      </c>
      <c r="B3" s="251"/>
      <c r="C3" s="251"/>
    </row>
    <row r="4" spans="1:3" ht="15.75" x14ac:dyDescent="0.25">
      <c r="A4" s="68"/>
      <c r="B4" s="68"/>
      <c r="C4" s="71" t="s">
        <v>8</v>
      </c>
    </row>
    <row r="5" spans="1:3" ht="15.75" x14ac:dyDescent="0.25">
      <c r="A5" s="251" t="s">
        <v>239</v>
      </c>
      <c r="B5" s="251"/>
      <c r="C5" s="251"/>
    </row>
    <row r="6" spans="1:3" ht="15.75" x14ac:dyDescent="0.25">
      <c r="A6" s="251" t="s">
        <v>240</v>
      </c>
      <c r="B6" s="251"/>
      <c r="C6" s="251"/>
    </row>
    <row r="7" spans="1:3" ht="15.75" x14ac:dyDescent="0.25">
      <c r="A7" s="252"/>
      <c r="B7" s="252"/>
    </row>
    <row r="8" spans="1:3" ht="15.75" x14ac:dyDescent="0.25">
      <c r="A8" s="253" t="s">
        <v>2</v>
      </c>
      <c r="B8" s="254"/>
      <c r="C8" s="255" t="s">
        <v>3</v>
      </c>
    </row>
    <row r="9" spans="1:3" ht="31.5" x14ac:dyDescent="0.25">
      <c r="A9" s="17" t="s">
        <v>4</v>
      </c>
      <c r="B9" s="17" t="s">
        <v>5</v>
      </c>
      <c r="C9" s="256"/>
    </row>
    <row r="10" spans="1:3" ht="15.75" x14ac:dyDescent="0.25">
      <c r="A10" s="17"/>
      <c r="B10" s="17"/>
      <c r="C10" s="69"/>
    </row>
    <row r="11" spans="1:3" ht="15.75" x14ac:dyDescent="0.25">
      <c r="A11" s="257" t="s">
        <v>179</v>
      </c>
      <c r="B11" s="257"/>
      <c r="C11" s="257"/>
    </row>
    <row r="12" spans="1:3" ht="45" x14ac:dyDescent="0.25">
      <c r="A12" s="88">
        <v>100</v>
      </c>
      <c r="B12" s="89" t="s">
        <v>52</v>
      </c>
      <c r="C12" s="64" t="s">
        <v>50</v>
      </c>
    </row>
    <row r="13" spans="1:3" ht="60" x14ac:dyDescent="0.25">
      <c r="A13" s="88">
        <v>100</v>
      </c>
      <c r="B13" s="89" t="s">
        <v>54</v>
      </c>
      <c r="C13" s="113" t="s">
        <v>53</v>
      </c>
    </row>
    <row r="14" spans="1:3" ht="45" x14ac:dyDescent="0.25">
      <c r="A14" s="88">
        <v>100</v>
      </c>
      <c r="B14" s="89" t="s">
        <v>56</v>
      </c>
      <c r="C14" s="90" t="s">
        <v>55</v>
      </c>
    </row>
    <row r="15" spans="1:3" ht="45" x14ac:dyDescent="0.25">
      <c r="A15" s="88">
        <v>100</v>
      </c>
      <c r="B15" s="89" t="s">
        <v>58</v>
      </c>
      <c r="C15" s="90" t="s">
        <v>57</v>
      </c>
    </row>
    <row r="16" spans="1:3" ht="15.75" customHeight="1" x14ac:dyDescent="0.25">
      <c r="A16" s="257" t="s">
        <v>180</v>
      </c>
      <c r="B16" s="257"/>
      <c r="C16" s="257"/>
    </row>
    <row r="17" spans="1:3" ht="45" x14ac:dyDescent="0.25">
      <c r="A17" s="88">
        <v>182</v>
      </c>
      <c r="B17" s="91" t="s">
        <v>47</v>
      </c>
      <c r="C17" s="64" t="s">
        <v>46</v>
      </c>
    </row>
    <row r="18" spans="1:3" ht="30" x14ac:dyDescent="0.25">
      <c r="A18" s="92">
        <v>182</v>
      </c>
      <c r="B18" s="91" t="s">
        <v>62</v>
      </c>
      <c r="C18" s="64" t="s">
        <v>61</v>
      </c>
    </row>
    <row r="19" spans="1:3" ht="45" x14ac:dyDescent="0.25">
      <c r="A19" s="92">
        <v>182</v>
      </c>
      <c r="B19" s="93" t="s">
        <v>66</v>
      </c>
      <c r="C19" s="64" t="s">
        <v>65</v>
      </c>
    </row>
    <row r="20" spans="1:3" ht="45" x14ac:dyDescent="0.25">
      <c r="A20" s="92">
        <v>182</v>
      </c>
      <c r="B20" s="93" t="s">
        <v>181</v>
      </c>
      <c r="C20" s="64" t="s">
        <v>182</v>
      </c>
    </row>
    <row r="21" spans="1:3" ht="45" x14ac:dyDescent="0.25">
      <c r="A21" s="92">
        <v>182</v>
      </c>
      <c r="B21" s="93" t="s">
        <v>68</v>
      </c>
      <c r="C21" s="90" t="s">
        <v>67</v>
      </c>
    </row>
    <row r="22" spans="1:3" ht="30" x14ac:dyDescent="0.25">
      <c r="A22" s="92">
        <v>182</v>
      </c>
      <c r="B22" s="93" t="s">
        <v>183</v>
      </c>
      <c r="C22" s="90" t="s">
        <v>184</v>
      </c>
    </row>
    <row r="23" spans="1:3" ht="45" x14ac:dyDescent="0.25">
      <c r="A23" s="92">
        <v>182</v>
      </c>
      <c r="B23" s="93" t="s">
        <v>185</v>
      </c>
      <c r="C23" s="90" t="s">
        <v>186</v>
      </c>
    </row>
    <row r="24" spans="1:3" ht="45" x14ac:dyDescent="0.25">
      <c r="A24" s="88">
        <v>182</v>
      </c>
      <c r="B24" s="93" t="s">
        <v>70</v>
      </c>
      <c r="C24" s="90" t="s">
        <v>69</v>
      </c>
    </row>
    <row r="25" spans="1:3" ht="30" x14ac:dyDescent="0.25">
      <c r="A25" s="88">
        <v>182</v>
      </c>
      <c r="B25" s="93" t="s">
        <v>187</v>
      </c>
      <c r="C25" s="90" t="s">
        <v>188</v>
      </c>
    </row>
    <row r="26" spans="1:3" ht="45" x14ac:dyDescent="0.25">
      <c r="A26" s="88">
        <v>182</v>
      </c>
      <c r="B26" s="93" t="s">
        <v>189</v>
      </c>
      <c r="C26" s="90" t="s">
        <v>190</v>
      </c>
    </row>
    <row r="27" spans="1:3" ht="30" x14ac:dyDescent="0.25">
      <c r="A27" s="88">
        <v>182</v>
      </c>
      <c r="B27" s="88" t="s">
        <v>191</v>
      </c>
      <c r="C27" s="94" t="s">
        <v>192</v>
      </c>
    </row>
    <row r="28" spans="1:3" ht="64.5" customHeight="1" x14ac:dyDescent="0.25">
      <c r="A28" s="258" t="s">
        <v>193</v>
      </c>
      <c r="B28" s="258"/>
      <c r="C28" s="258"/>
    </row>
    <row r="29" spans="1:3" ht="45" x14ac:dyDescent="0.25">
      <c r="A29" s="95">
        <v>197</v>
      </c>
      <c r="B29" s="95" t="s">
        <v>194</v>
      </c>
      <c r="C29" s="96" t="s">
        <v>195</v>
      </c>
    </row>
    <row r="30" spans="1:3" ht="45" x14ac:dyDescent="0.25">
      <c r="A30" s="97">
        <v>197</v>
      </c>
      <c r="B30" s="98" t="s">
        <v>196</v>
      </c>
      <c r="C30" s="96" t="s">
        <v>197</v>
      </c>
    </row>
    <row r="31" spans="1:3" ht="64.5" customHeight="1" x14ac:dyDescent="0.25">
      <c r="A31" s="259" t="s">
        <v>198</v>
      </c>
      <c r="B31" s="259"/>
      <c r="C31" s="259"/>
    </row>
    <row r="32" spans="1:3" ht="30" x14ac:dyDescent="0.25">
      <c r="A32" s="88">
        <v>810</v>
      </c>
      <c r="B32" s="89" t="s">
        <v>84</v>
      </c>
      <c r="C32" s="90" t="s">
        <v>83</v>
      </c>
    </row>
    <row r="33" spans="1:3" ht="30" x14ac:dyDescent="0.25">
      <c r="A33" s="66">
        <v>810</v>
      </c>
      <c r="B33" s="99" t="s">
        <v>199</v>
      </c>
      <c r="C33" s="90" t="s">
        <v>200</v>
      </c>
    </row>
    <row r="34" spans="1:3" ht="64.5" customHeight="1" x14ac:dyDescent="0.25">
      <c r="A34" s="259" t="s">
        <v>233</v>
      </c>
      <c r="B34" s="259"/>
      <c r="C34" s="259"/>
    </row>
    <row r="35" spans="1:3" ht="45" x14ac:dyDescent="0.25">
      <c r="A35" s="66">
        <v>816</v>
      </c>
      <c r="B35" s="65" t="s">
        <v>72</v>
      </c>
      <c r="C35" s="64" t="s">
        <v>71</v>
      </c>
    </row>
    <row r="36" spans="1:3" ht="60" x14ac:dyDescent="0.25">
      <c r="A36" s="66">
        <v>816</v>
      </c>
      <c r="B36" s="65" t="s">
        <v>76</v>
      </c>
      <c r="C36" s="67" t="s">
        <v>75</v>
      </c>
    </row>
    <row r="37" spans="1:3" ht="30" x14ac:dyDescent="0.25">
      <c r="A37" s="66">
        <v>816</v>
      </c>
      <c r="B37" s="65" t="s">
        <v>78</v>
      </c>
      <c r="C37" s="64" t="s">
        <v>77</v>
      </c>
    </row>
    <row r="38" spans="1:3" ht="45" x14ac:dyDescent="0.25">
      <c r="A38" s="66">
        <v>816</v>
      </c>
      <c r="B38" s="89" t="s">
        <v>201</v>
      </c>
      <c r="C38" s="90" t="s">
        <v>202</v>
      </c>
    </row>
    <row r="39" spans="1:3" ht="45" x14ac:dyDescent="0.25">
      <c r="A39" s="66">
        <v>816</v>
      </c>
      <c r="B39" s="89" t="s">
        <v>80</v>
      </c>
      <c r="C39" s="64" t="s">
        <v>79</v>
      </c>
    </row>
    <row r="40" spans="1:3" ht="15.75" x14ac:dyDescent="0.25">
      <c r="A40" s="66">
        <v>816</v>
      </c>
      <c r="B40" s="89" t="s">
        <v>203</v>
      </c>
      <c r="C40" s="100" t="s">
        <v>204</v>
      </c>
    </row>
    <row r="41" spans="1:3" ht="64.5" customHeight="1" x14ac:dyDescent="0.25">
      <c r="A41" s="66">
        <v>816</v>
      </c>
      <c r="B41" s="89" t="s">
        <v>205</v>
      </c>
      <c r="C41" s="101" t="s">
        <v>206</v>
      </c>
    </row>
    <row r="42" spans="1:3" ht="64.5" customHeight="1" x14ac:dyDescent="0.25">
      <c r="A42" s="66">
        <v>816</v>
      </c>
      <c r="B42" s="99" t="s">
        <v>207</v>
      </c>
      <c r="C42" s="102" t="s">
        <v>208</v>
      </c>
    </row>
    <row r="43" spans="1:3" ht="45" x14ac:dyDescent="0.25">
      <c r="A43" s="66">
        <v>816</v>
      </c>
      <c r="B43" s="99" t="s">
        <v>209</v>
      </c>
      <c r="C43" s="102" t="s">
        <v>210</v>
      </c>
    </row>
    <row r="44" spans="1:3" ht="45" x14ac:dyDescent="0.25">
      <c r="A44" s="66">
        <v>816</v>
      </c>
      <c r="B44" s="99" t="s">
        <v>211</v>
      </c>
      <c r="C44" s="102" t="s">
        <v>212</v>
      </c>
    </row>
    <row r="45" spans="1:3" ht="15.75" x14ac:dyDescent="0.25">
      <c r="A45" s="66">
        <v>816</v>
      </c>
      <c r="B45" s="89" t="s">
        <v>213</v>
      </c>
      <c r="C45" s="90" t="s">
        <v>214</v>
      </c>
    </row>
    <row r="46" spans="1:3" ht="15.75" x14ac:dyDescent="0.25">
      <c r="A46" s="66">
        <v>816</v>
      </c>
      <c r="B46" s="103" t="s">
        <v>215</v>
      </c>
      <c r="C46" s="104" t="s">
        <v>216</v>
      </c>
    </row>
  </sheetData>
  <autoFilter ref="A10:C12"/>
  <mergeCells count="11">
    <mergeCell ref="A11:C11"/>
    <mergeCell ref="A16:C16"/>
    <mergeCell ref="A28:C28"/>
    <mergeCell ref="A31:C31"/>
    <mergeCell ref="A34:C34"/>
    <mergeCell ref="A3:C3"/>
    <mergeCell ref="A5:C5"/>
    <mergeCell ref="A6:C6"/>
    <mergeCell ref="A7:B7"/>
    <mergeCell ref="A8:B8"/>
    <mergeCell ref="C8:C9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60" t="s">
        <v>242</v>
      </c>
      <c r="B5" s="260"/>
      <c r="C5" s="260"/>
    </row>
    <row r="6" spans="1:3" ht="24.4" customHeight="1" x14ac:dyDescent="0.2">
      <c r="A6" s="251" t="s">
        <v>243</v>
      </c>
      <c r="B6" s="251"/>
      <c r="C6" s="251"/>
    </row>
    <row r="7" spans="1:3" ht="15.75" x14ac:dyDescent="0.25">
      <c r="A7" s="9"/>
      <c r="B7" s="9"/>
      <c r="C7" s="10"/>
    </row>
    <row r="8" spans="1:3" ht="15.75" x14ac:dyDescent="0.2">
      <c r="A8" s="261" t="s">
        <v>2</v>
      </c>
      <c r="B8" s="262"/>
      <c r="C8" s="263" t="s">
        <v>3</v>
      </c>
    </row>
    <row r="9" spans="1:3" ht="47.25" x14ac:dyDescent="0.2">
      <c r="A9" s="11" t="s">
        <v>4</v>
      </c>
      <c r="B9" s="11" t="s">
        <v>5</v>
      </c>
      <c r="C9" s="264"/>
    </row>
    <row r="10" spans="1:3" ht="15" x14ac:dyDescent="0.2">
      <c r="A10" s="66">
        <v>816</v>
      </c>
      <c r="B10" s="89" t="s">
        <v>92</v>
      </c>
      <c r="C10" s="90" t="s">
        <v>91</v>
      </c>
    </row>
    <row r="11" spans="1:3" ht="45" x14ac:dyDescent="0.2">
      <c r="A11" s="66">
        <v>816</v>
      </c>
      <c r="B11" s="89" t="s">
        <v>217</v>
      </c>
      <c r="C11" s="90" t="s">
        <v>218</v>
      </c>
    </row>
    <row r="12" spans="1:3" ht="30" x14ac:dyDescent="0.2">
      <c r="A12" s="66">
        <v>816</v>
      </c>
      <c r="B12" s="89" t="s">
        <v>219</v>
      </c>
      <c r="C12" s="90" t="s">
        <v>220</v>
      </c>
    </row>
    <row r="13" spans="1:3" ht="15" x14ac:dyDescent="0.2">
      <c r="A13" s="66">
        <v>816</v>
      </c>
      <c r="B13" s="89" t="s">
        <v>100</v>
      </c>
      <c r="C13" s="90" t="s">
        <v>99</v>
      </c>
    </row>
    <row r="14" spans="1:3" ht="30" x14ac:dyDescent="0.2">
      <c r="A14" s="66">
        <v>816</v>
      </c>
      <c r="B14" s="89" t="s">
        <v>96</v>
      </c>
      <c r="C14" s="90" t="s">
        <v>95</v>
      </c>
    </row>
    <row r="15" spans="1:3" ht="30" x14ac:dyDescent="0.2">
      <c r="A15" s="66">
        <v>816</v>
      </c>
      <c r="B15" s="89" t="s">
        <v>94</v>
      </c>
      <c r="C15" s="90" t="s">
        <v>93</v>
      </c>
    </row>
    <row r="16" spans="1:3" ht="45" x14ac:dyDescent="0.2">
      <c r="A16" s="66">
        <v>816</v>
      </c>
      <c r="B16" s="105" t="s">
        <v>221</v>
      </c>
      <c r="C16" s="106" t="s">
        <v>222</v>
      </c>
    </row>
    <row r="17" spans="1:3" ht="45" x14ac:dyDescent="0.2">
      <c r="A17" s="66">
        <v>816</v>
      </c>
      <c r="B17" s="89" t="s">
        <v>98</v>
      </c>
      <c r="C17" s="90" t="s">
        <v>97</v>
      </c>
    </row>
    <row r="18" spans="1:3" ht="15" x14ac:dyDescent="0.2">
      <c r="A18" s="66">
        <v>816</v>
      </c>
      <c r="B18" s="105" t="s">
        <v>102</v>
      </c>
      <c r="C18" s="106" t="s">
        <v>101</v>
      </c>
    </row>
    <row r="19" spans="1:3" ht="30" x14ac:dyDescent="0.2">
      <c r="A19" s="66">
        <v>816</v>
      </c>
      <c r="B19" s="105" t="s">
        <v>223</v>
      </c>
      <c r="C19" s="106" t="s">
        <v>224</v>
      </c>
    </row>
    <row r="20" spans="1:3" ht="15" x14ac:dyDescent="0.2">
      <c r="A20" s="66">
        <v>816</v>
      </c>
      <c r="B20" s="89" t="s">
        <v>105</v>
      </c>
      <c r="C20" s="107" t="s">
        <v>225</v>
      </c>
    </row>
    <row r="21" spans="1:3" ht="60" x14ac:dyDescent="0.2">
      <c r="A21" s="66">
        <v>816</v>
      </c>
      <c r="B21" s="89" t="s">
        <v>226</v>
      </c>
      <c r="C21" s="108" t="s">
        <v>227</v>
      </c>
    </row>
    <row r="22" spans="1:3" ht="45" x14ac:dyDescent="0.2">
      <c r="A22" s="66">
        <v>816</v>
      </c>
      <c r="B22" s="109" t="s">
        <v>234</v>
      </c>
      <c r="C22" s="110" t="s">
        <v>228</v>
      </c>
    </row>
    <row r="23" spans="1:3" ht="30" x14ac:dyDescent="0.2">
      <c r="A23" s="66">
        <v>816</v>
      </c>
      <c r="B23" s="109" t="s">
        <v>229</v>
      </c>
      <c r="C23" s="110" t="s">
        <v>230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14" t="s">
        <v>245</v>
      </c>
    </row>
    <row r="2" spans="1:5" ht="75.75" customHeight="1" x14ac:dyDescent="0.25">
      <c r="B2" s="265" t="s">
        <v>241</v>
      </c>
      <c r="C2" s="265"/>
    </row>
    <row r="3" spans="1:5" ht="72" customHeight="1" x14ac:dyDescent="0.25">
      <c r="A3" s="266" t="s">
        <v>244</v>
      </c>
      <c r="B3" s="266"/>
      <c r="C3" s="266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66">
        <v>816</v>
      </c>
      <c r="B5" s="111" t="s">
        <v>235</v>
      </c>
      <c r="C5" s="112" t="s">
        <v>236</v>
      </c>
    </row>
    <row r="6" spans="1:5" ht="90" x14ac:dyDescent="0.25">
      <c r="A6" s="66">
        <v>816</v>
      </c>
      <c r="B6" s="111" t="s">
        <v>237</v>
      </c>
      <c r="C6" s="112" t="s">
        <v>238</v>
      </c>
    </row>
    <row r="7" spans="1:5" ht="45" x14ac:dyDescent="0.25">
      <c r="A7" s="66">
        <v>816</v>
      </c>
      <c r="B7" s="111" t="s">
        <v>231</v>
      </c>
      <c r="C7" s="112" t="s">
        <v>176</v>
      </c>
    </row>
    <row r="8" spans="1:5" ht="45" x14ac:dyDescent="0.25">
      <c r="A8" s="66">
        <v>816</v>
      </c>
      <c r="B8" s="111" t="s">
        <v>232</v>
      </c>
      <c r="C8" s="112" t="s">
        <v>177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0"/>
  <sheetViews>
    <sheetView view="pageBreakPreview" topLeftCell="A220" zoomScale="115" zoomScaleSheetLayoutView="115" workbookViewId="0">
      <selection activeCell="S231" sqref="S231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x14ac:dyDescent="0.25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</row>
    <row r="2" spans="1:22" ht="84" customHeight="1" x14ac:dyDescent="0.2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269" t="s">
        <v>514</v>
      </c>
      <c r="T2" s="269" t="s">
        <v>428</v>
      </c>
      <c r="U2" s="269"/>
      <c r="V2" s="129"/>
    </row>
    <row r="3" spans="1:22" ht="15.75" x14ac:dyDescent="0.25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29"/>
      <c r="N3" s="131"/>
      <c r="O3" s="131"/>
      <c r="P3" s="131"/>
      <c r="Q3" s="131"/>
      <c r="R3" s="131"/>
      <c r="S3" s="129"/>
      <c r="T3" s="131"/>
      <c r="U3" s="131"/>
      <c r="V3" s="129"/>
    </row>
    <row r="4" spans="1:22" x14ac:dyDescent="0.25">
      <c r="A4" s="130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29"/>
      <c r="T4" s="129"/>
      <c r="U4" s="129"/>
      <c r="V4" s="129"/>
    </row>
    <row r="5" spans="1:22" x14ac:dyDescent="0.25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</row>
    <row r="6" spans="1:22" ht="63" customHeigh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29"/>
      <c r="N6" s="270" t="s">
        <v>467</v>
      </c>
      <c r="O6" s="271"/>
      <c r="P6" s="271"/>
      <c r="Q6" s="271"/>
      <c r="R6" s="271"/>
      <c r="S6" s="271"/>
      <c r="T6" s="271"/>
      <c r="U6" s="271"/>
      <c r="V6" s="129"/>
    </row>
    <row r="7" spans="1:22" ht="15.75" x14ac:dyDescent="0.25">
      <c r="A7" s="129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277" t="s">
        <v>8</v>
      </c>
      <c r="V7" s="277"/>
    </row>
    <row r="8" spans="1:22" ht="15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272" t="s">
        <v>39</v>
      </c>
      <c r="T8" s="272"/>
      <c r="U8" s="272"/>
      <c r="V8" s="129"/>
    </row>
    <row r="9" spans="1:22" ht="15.75" x14ac:dyDescent="0.25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273" t="s">
        <v>16</v>
      </c>
      <c r="O9" s="273" t="s">
        <v>17</v>
      </c>
      <c r="P9" s="273" t="s">
        <v>18</v>
      </c>
      <c r="Q9" s="273" t="s">
        <v>31</v>
      </c>
      <c r="R9" s="278" t="s">
        <v>15</v>
      </c>
      <c r="S9" s="279" t="s">
        <v>107</v>
      </c>
      <c r="T9" s="267" t="s">
        <v>247</v>
      </c>
      <c r="U9" s="267"/>
      <c r="V9" s="129"/>
    </row>
    <row r="10" spans="1:22" ht="33.75" x14ac:dyDescent="0.25">
      <c r="A10" s="130"/>
      <c r="B10" s="132"/>
      <c r="C10" s="132" t="s">
        <v>14</v>
      </c>
      <c r="D10" s="132"/>
      <c r="E10" s="132"/>
      <c r="F10" s="132"/>
      <c r="G10" s="132"/>
      <c r="H10" s="132"/>
      <c r="I10" s="132" t="s">
        <v>15</v>
      </c>
      <c r="J10" s="132"/>
      <c r="K10" s="132"/>
      <c r="L10" s="132"/>
      <c r="M10" s="132"/>
      <c r="N10" s="273"/>
      <c r="O10" s="273"/>
      <c r="P10" s="273"/>
      <c r="Q10" s="273"/>
      <c r="R10" s="278"/>
      <c r="S10" s="278"/>
      <c r="T10" s="170" t="s">
        <v>383</v>
      </c>
      <c r="U10" s="170" t="s">
        <v>436</v>
      </c>
      <c r="V10" s="130"/>
    </row>
    <row r="11" spans="1:22" ht="15.75" x14ac:dyDescent="0.25">
      <c r="A11" s="130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273"/>
      <c r="O11" s="273"/>
      <c r="P11" s="273"/>
      <c r="Q11" s="273"/>
      <c r="R11" s="278"/>
      <c r="S11" s="278"/>
      <c r="T11" s="133"/>
      <c r="U11" s="133"/>
      <c r="V11" s="130"/>
    </row>
    <row r="12" spans="1:22" ht="15.75" x14ac:dyDescent="0.25">
      <c r="A12" s="130"/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250" t="s">
        <v>22</v>
      </c>
      <c r="O12" s="249">
        <v>1</v>
      </c>
      <c r="P12" s="248">
        <v>0</v>
      </c>
      <c r="Q12" s="247" t="s">
        <v>13</v>
      </c>
      <c r="R12" s="246" t="s">
        <v>13</v>
      </c>
      <c r="S12" s="234">
        <v>50100</v>
      </c>
      <c r="T12" s="235">
        <v>30000</v>
      </c>
      <c r="U12" s="234">
        <v>30000</v>
      </c>
      <c r="V12" s="232">
        <v>30000</v>
      </c>
    </row>
    <row r="13" spans="1:22" ht="78.75" x14ac:dyDescent="0.25">
      <c r="A13" s="130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250" t="s">
        <v>494</v>
      </c>
      <c r="O13" s="249">
        <v>1</v>
      </c>
      <c r="P13" s="248">
        <v>4</v>
      </c>
      <c r="Q13" s="247" t="s">
        <v>13</v>
      </c>
      <c r="R13" s="246" t="s">
        <v>13</v>
      </c>
      <c r="S13" s="234">
        <v>100</v>
      </c>
      <c r="T13" s="235">
        <v>0</v>
      </c>
      <c r="U13" s="234">
        <v>0</v>
      </c>
      <c r="V13" s="232">
        <v>0</v>
      </c>
    </row>
    <row r="14" spans="1:22" ht="31.5" x14ac:dyDescent="0.25">
      <c r="A14" s="130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250" t="s">
        <v>108</v>
      </c>
      <c r="O14" s="249">
        <v>1</v>
      </c>
      <c r="P14" s="248">
        <v>4</v>
      </c>
      <c r="Q14" s="247" t="s">
        <v>109</v>
      </c>
      <c r="R14" s="246" t="s">
        <v>13</v>
      </c>
      <c r="S14" s="234">
        <v>100</v>
      </c>
      <c r="T14" s="235">
        <v>0</v>
      </c>
      <c r="U14" s="234">
        <v>0</v>
      </c>
      <c r="V14" s="232">
        <v>0</v>
      </c>
    </row>
    <row r="15" spans="1:22" ht="63" x14ac:dyDescent="0.25">
      <c r="A15" s="130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250" t="s">
        <v>495</v>
      </c>
      <c r="O15" s="249">
        <v>1</v>
      </c>
      <c r="P15" s="248">
        <v>4</v>
      </c>
      <c r="Q15" s="247" t="s">
        <v>496</v>
      </c>
      <c r="R15" s="246" t="s">
        <v>13</v>
      </c>
      <c r="S15" s="234">
        <v>100</v>
      </c>
      <c r="T15" s="235">
        <v>0</v>
      </c>
      <c r="U15" s="234">
        <v>0</v>
      </c>
      <c r="V15" s="232">
        <v>0</v>
      </c>
    </row>
    <row r="16" spans="1:22" ht="31.5" x14ac:dyDescent="0.25">
      <c r="A16" s="130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245" t="s">
        <v>110</v>
      </c>
      <c r="O16" s="244">
        <v>1</v>
      </c>
      <c r="P16" s="243">
        <v>4</v>
      </c>
      <c r="Q16" s="242" t="s">
        <v>496</v>
      </c>
      <c r="R16" s="241">
        <v>200</v>
      </c>
      <c r="S16" s="239">
        <v>100</v>
      </c>
      <c r="T16" s="240">
        <v>0</v>
      </c>
      <c r="U16" s="239">
        <v>0</v>
      </c>
      <c r="V16" s="233">
        <v>0</v>
      </c>
    </row>
    <row r="17" spans="1:22" ht="47.25" x14ac:dyDescent="0.25">
      <c r="A17" s="130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245" t="s">
        <v>111</v>
      </c>
      <c r="O17" s="244">
        <v>1</v>
      </c>
      <c r="P17" s="243">
        <v>4</v>
      </c>
      <c r="Q17" s="242" t="s">
        <v>496</v>
      </c>
      <c r="R17" s="241">
        <v>240</v>
      </c>
      <c r="S17" s="239">
        <v>100</v>
      </c>
      <c r="T17" s="240">
        <v>0</v>
      </c>
      <c r="U17" s="239">
        <v>0</v>
      </c>
      <c r="V17" s="233">
        <v>0</v>
      </c>
    </row>
    <row r="18" spans="1:22" ht="15.75" x14ac:dyDescent="0.25">
      <c r="A18" s="134"/>
      <c r="B18" s="274" t="s">
        <v>116</v>
      </c>
      <c r="C18" s="274"/>
      <c r="D18" s="274"/>
      <c r="E18" s="274"/>
      <c r="F18" s="274"/>
      <c r="G18" s="274"/>
      <c r="H18" s="274"/>
      <c r="I18" s="274"/>
      <c r="J18" s="274"/>
      <c r="K18" s="274"/>
      <c r="L18" s="135">
        <v>113</v>
      </c>
      <c r="M18" s="136"/>
      <c r="N18" s="250" t="s">
        <v>116</v>
      </c>
      <c r="O18" s="249">
        <v>1</v>
      </c>
      <c r="P18" s="248">
        <v>13</v>
      </c>
      <c r="Q18" s="247" t="s">
        <v>13</v>
      </c>
      <c r="R18" s="246" t="s">
        <v>13</v>
      </c>
      <c r="S18" s="234">
        <v>50000</v>
      </c>
      <c r="T18" s="235">
        <v>30000</v>
      </c>
      <c r="U18" s="234">
        <v>30000</v>
      </c>
      <c r="V18" s="232">
        <v>30000</v>
      </c>
    </row>
    <row r="19" spans="1:22" ht="31.5" x14ac:dyDescent="0.25">
      <c r="A19" s="134"/>
      <c r="B19" s="137"/>
      <c r="C19" s="138"/>
      <c r="D19" s="275" t="s">
        <v>248</v>
      </c>
      <c r="E19" s="275"/>
      <c r="F19" s="275"/>
      <c r="G19" s="275"/>
      <c r="H19" s="275"/>
      <c r="I19" s="275"/>
      <c r="J19" s="275"/>
      <c r="K19" s="275"/>
      <c r="L19" s="135">
        <v>113</v>
      </c>
      <c r="M19" s="136"/>
      <c r="N19" s="250" t="s">
        <v>108</v>
      </c>
      <c r="O19" s="249">
        <v>1</v>
      </c>
      <c r="P19" s="248">
        <v>13</v>
      </c>
      <c r="Q19" s="247" t="s">
        <v>109</v>
      </c>
      <c r="R19" s="246" t="s">
        <v>13</v>
      </c>
      <c r="S19" s="234">
        <v>50000</v>
      </c>
      <c r="T19" s="235">
        <v>30000</v>
      </c>
      <c r="U19" s="234">
        <v>30000</v>
      </c>
      <c r="V19" s="232">
        <v>30000</v>
      </c>
    </row>
    <row r="20" spans="1:22" ht="31.5" x14ac:dyDescent="0.25">
      <c r="A20" s="134"/>
      <c r="B20" s="137"/>
      <c r="C20" s="137"/>
      <c r="D20" s="139"/>
      <c r="E20" s="139"/>
      <c r="F20" s="139"/>
      <c r="G20" s="140"/>
      <c r="H20" s="276" t="s">
        <v>249</v>
      </c>
      <c r="I20" s="276"/>
      <c r="J20" s="276"/>
      <c r="K20" s="276"/>
      <c r="L20" s="135">
        <v>113</v>
      </c>
      <c r="M20" s="136"/>
      <c r="N20" s="250" t="s">
        <v>117</v>
      </c>
      <c r="O20" s="249">
        <v>1</v>
      </c>
      <c r="P20" s="248">
        <v>13</v>
      </c>
      <c r="Q20" s="247" t="s">
        <v>118</v>
      </c>
      <c r="R20" s="246" t="s">
        <v>13</v>
      </c>
      <c r="S20" s="234">
        <v>50000</v>
      </c>
      <c r="T20" s="235">
        <v>30000</v>
      </c>
      <c r="U20" s="234">
        <v>30000</v>
      </c>
      <c r="V20" s="232">
        <v>30000</v>
      </c>
    </row>
    <row r="21" spans="1:22" ht="31.5" x14ac:dyDescent="0.25">
      <c r="A21" s="134"/>
      <c r="B21" s="268">
        <v>300</v>
      </c>
      <c r="C21" s="268"/>
      <c r="D21" s="268"/>
      <c r="E21" s="268"/>
      <c r="F21" s="268"/>
      <c r="G21" s="268"/>
      <c r="H21" s="268"/>
      <c r="I21" s="268"/>
      <c r="J21" s="268"/>
      <c r="K21" s="268"/>
      <c r="L21" s="135">
        <v>113</v>
      </c>
      <c r="M21" s="136"/>
      <c r="N21" s="245" t="s">
        <v>160</v>
      </c>
      <c r="O21" s="244">
        <v>1</v>
      </c>
      <c r="P21" s="243">
        <v>13</v>
      </c>
      <c r="Q21" s="242" t="s">
        <v>118</v>
      </c>
      <c r="R21" s="241">
        <v>300</v>
      </c>
      <c r="S21" s="239">
        <v>10000</v>
      </c>
      <c r="T21" s="240">
        <v>10000</v>
      </c>
      <c r="U21" s="239">
        <v>10000</v>
      </c>
      <c r="V21" s="233">
        <v>10000</v>
      </c>
    </row>
    <row r="22" spans="1:22" ht="15.75" x14ac:dyDescent="0.25">
      <c r="A22" s="134"/>
      <c r="B22" s="268">
        <v>350</v>
      </c>
      <c r="C22" s="268"/>
      <c r="D22" s="268"/>
      <c r="E22" s="268"/>
      <c r="F22" s="268"/>
      <c r="G22" s="268"/>
      <c r="H22" s="268"/>
      <c r="I22" s="268"/>
      <c r="J22" s="268"/>
      <c r="K22" s="268"/>
      <c r="L22" s="135">
        <v>113</v>
      </c>
      <c r="M22" s="136"/>
      <c r="N22" s="245" t="s">
        <v>250</v>
      </c>
      <c r="O22" s="244">
        <v>1</v>
      </c>
      <c r="P22" s="243">
        <v>13</v>
      </c>
      <c r="Q22" s="242" t="s">
        <v>118</v>
      </c>
      <c r="R22" s="241">
        <v>350</v>
      </c>
      <c r="S22" s="239">
        <v>10000</v>
      </c>
      <c r="T22" s="240">
        <v>10000</v>
      </c>
      <c r="U22" s="239">
        <v>10000</v>
      </c>
      <c r="V22" s="233">
        <v>10000</v>
      </c>
    </row>
    <row r="23" spans="1:22" ht="15.75" x14ac:dyDescent="0.25">
      <c r="A23" s="134"/>
      <c r="B23" s="268">
        <v>800</v>
      </c>
      <c r="C23" s="268"/>
      <c r="D23" s="268"/>
      <c r="E23" s="268"/>
      <c r="F23" s="268"/>
      <c r="G23" s="268"/>
      <c r="H23" s="268"/>
      <c r="I23" s="268"/>
      <c r="J23" s="268"/>
      <c r="K23" s="268"/>
      <c r="L23" s="135">
        <v>113</v>
      </c>
      <c r="M23" s="136"/>
      <c r="N23" s="245" t="s">
        <v>112</v>
      </c>
      <c r="O23" s="244">
        <v>1</v>
      </c>
      <c r="P23" s="243">
        <v>13</v>
      </c>
      <c r="Q23" s="242" t="s">
        <v>118</v>
      </c>
      <c r="R23" s="241">
        <v>800</v>
      </c>
      <c r="S23" s="239">
        <v>40000</v>
      </c>
      <c r="T23" s="240">
        <v>20000</v>
      </c>
      <c r="U23" s="239">
        <v>20000</v>
      </c>
      <c r="V23" s="233">
        <v>20000</v>
      </c>
    </row>
    <row r="24" spans="1:22" ht="15.75" x14ac:dyDescent="0.25">
      <c r="A24" s="134"/>
      <c r="B24" s="268">
        <v>850</v>
      </c>
      <c r="C24" s="268"/>
      <c r="D24" s="268"/>
      <c r="E24" s="268"/>
      <c r="F24" s="268"/>
      <c r="G24" s="268"/>
      <c r="H24" s="268"/>
      <c r="I24" s="268"/>
      <c r="J24" s="268"/>
      <c r="K24" s="268"/>
      <c r="L24" s="135">
        <v>113</v>
      </c>
      <c r="M24" s="136"/>
      <c r="N24" s="245" t="s">
        <v>113</v>
      </c>
      <c r="O24" s="244">
        <v>1</v>
      </c>
      <c r="P24" s="243">
        <v>13</v>
      </c>
      <c r="Q24" s="242" t="s">
        <v>118</v>
      </c>
      <c r="R24" s="241">
        <v>850</v>
      </c>
      <c r="S24" s="239">
        <v>40000</v>
      </c>
      <c r="T24" s="240">
        <v>20000</v>
      </c>
      <c r="U24" s="239">
        <v>20000</v>
      </c>
      <c r="V24" s="233">
        <v>20000</v>
      </c>
    </row>
    <row r="25" spans="1:22" ht="47.25" x14ac:dyDescent="0.25">
      <c r="A25" s="134"/>
      <c r="B25" s="137"/>
      <c r="C25" s="137"/>
      <c r="D25" s="139"/>
      <c r="E25" s="139"/>
      <c r="F25" s="139"/>
      <c r="G25" s="140"/>
      <c r="H25" s="276" t="s">
        <v>251</v>
      </c>
      <c r="I25" s="276"/>
      <c r="J25" s="276"/>
      <c r="K25" s="276"/>
      <c r="L25" s="135">
        <v>113</v>
      </c>
      <c r="M25" s="136"/>
      <c r="N25" s="250" t="s">
        <v>119</v>
      </c>
      <c r="O25" s="249">
        <v>3</v>
      </c>
      <c r="P25" s="248">
        <v>0</v>
      </c>
      <c r="Q25" s="247" t="s">
        <v>13</v>
      </c>
      <c r="R25" s="246" t="s">
        <v>13</v>
      </c>
      <c r="S25" s="234">
        <v>5305095.2</v>
      </c>
      <c r="T25" s="235">
        <v>3572150.4</v>
      </c>
      <c r="U25" s="234">
        <v>3572150.4</v>
      </c>
      <c r="V25" s="232">
        <v>3572150.4</v>
      </c>
    </row>
    <row r="26" spans="1:22" ht="15.75" x14ac:dyDescent="0.25">
      <c r="A26" s="134"/>
      <c r="B26" s="268">
        <v>200</v>
      </c>
      <c r="C26" s="268"/>
      <c r="D26" s="268"/>
      <c r="E26" s="268"/>
      <c r="F26" s="268"/>
      <c r="G26" s="268"/>
      <c r="H26" s="268"/>
      <c r="I26" s="268"/>
      <c r="J26" s="268"/>
      <c r="K26" s="268"/>
      <c r="L26" s="135">
        <v>113</v>
      </c>
      <c r="M26" s="136"/>
      <c r="N26" s="250" t="s">
        <v>120</v>
      </c>
      <c r="O26" s="249">
        <v>3</v>
      </c>
      <c r="P26" s="248">
        <v>9</v>
      </c>
      <c r="Q26" s="247" t="s">
        <v>13</v>
      </c>
      <c r="R26" s="246" t="s">
        <v>13</v>
      </c>
      <c r="S26" s="234">
        <v>347944.8</v>
      </c>
      <c r="T26" s="235">
        <v>0</v>
      </c>
      <c r="U26" s="234">
        <v>0</v>
      </c>
      <c r="V26" s="232">
        <v>0</v>
      </c>
    </row>
    <row r="27" spans="1:22" ht="31.5" x14ac:dyDescent="0.25">
      <c r="A27" s="134"/>
      <c r="B27" s="268">
        <v>240</v>
      </c>
      <c r="C27" s="268"/>
      <c r="D27" s="268"/>
      <c r="E27" s="268"/>
      <c r="F27" s="268"/>
      <c r="G27" s="268"/>
      <c r="H27" s="268"/>
      <c r="I27" s="268"/>
      <c r="J27" s="268"/>
      <c r="K27" s="268"/>
      <c r="L27" s="135">
        <v>113</v>
      </c>
      <c r="M27" s="136"/>
      <c r="N27" s="250" t="s">
        <v>108</v>
      </c>
      <c r="O27" s="249">
        <v>3</v>
      </c>
      <c r="P27" s="248">
        <v>9</v>
      </c>
      <c r="Q27" s="247" t="s">
        <v>109</v>
      </c>
      <c r="R27" s="246" t="s">
        <v>13</v>
      </c>
      <c r="S27" s="234">
        <v>347944.8</v>
      </c>
      <c r="T27" s="235">
        <v>0</v>
      </c>
      <c r="U27" s="234">
        <v>0</v>
      </c>
      <c r="V27" s="232">
        <v>0</v>
      </c>
    </row>
    <row r="28" spans="1:22" ht="47.25" x14ac:dyDescent="0.25">
      <c r="A28" s="134"/>
      <c r="B28" s="274" t="s">
        <v>119</v>
      </c>
      <c r="C28" s="274"/>
      <c r="D28" s="274"/>
      <c r="E28" s="274"/>
      <c r="F28" s="274"/>
      <c r="G28" s="274"/>
      <c r="H28" s="274"/>
      <c r="I28" s="274"/>
      <c r="J28" s="274"/>
      <c r="K28" s="274"/>
      <c r="L28" s="135">
        <v>314</v>
      </c>
      <c r="M28" s="136"/>
      <c r="N28" s="250" t="s">
        <v>121</v>
      </c>
      <c r="O28" s="249">
        <v>3</v>
      </c>
      <c r="P28" s="248">
        <v>9</v>
      </c>
      <c r="Q28" s="247" t="s">
        <v>122</v>
      </c>
      <c r="R28" s="246" t="s">
        <v>13</v>
      </c>
      <c r="S28" s="234">
        <v>32944.800000000003</v>
      </c>
      <c r="T28" s="235">
        <v>0</v>
      </c>
      <c r="U28" s="234">
        <v>0</v>
      </c>
      <c r="V28" s="232">
        <v>0</v>
      </c>
    </row>
    <row r="29" spans="1:22" ht="31.5" x14ac:dyDescent="0.25">
      <c r="A29" s="134"/>
      <c r="B29" s="274" t="s">
        <v>120</v>
      </c>
      <c r="C29" s="274"/>
      <c r="D29" s="274"/>
      <c r="E29" s="274"/>
      <c r="F29" s="274"/>
      <c r="G29" s="274"/>
      <c r="H29" s="274"/>
      <c r="I29" s="274"/>
      <c r="J29" s="274"/>
      <c r="K29" s="274"/>
      <c r="L29" s="135">
        <v>309</v>
      </c>
      <c r="M29" s="136"/>
      <c r="N29" s="245" t="s">
        <v>110</v>
      </c>
      <c r="O29" s="244">
        <v>3</v>
      </c>
      <c r="P29" s="243">
        <v>9</v>
      </c>
      <c r="Q29" s="242" t="s">
        <v>122</v>
      </c>
      <c r="R29" s="241">
        <v>200</v>
      </c>
      <c r="S29" s="239">
        <v>32944.800000000003</v>
      </c>
      <c r="T29" s="240">
        <v>0</v>
      </c>
      <c r="U29" s="239">
        <v>0</v>
      </c>
      <c r="V29" s="233">
        <v>0</v>
      </c>
    </row>
    <row r="30" spans="1:22" ht="47.25" x14ac:dyDescent="0.25">
      <c r="A30" s="134"/>
      <c r="B30" s="137"/>
      <c r="C30" s="138"/>
      <c r="D30" s="275" t="s">
        <v>248</v>
      </c>
      <c r="E30" s="275"/>
      <c r="F30" s="275"/>
      <c r="G30" s="275"/>
      <c r="H30" s="275"/>
      <c r="I30" s="275"/>
      <c r="J30" s="275"/>
      <c r="K30" s="275"/>
      <c r="L30" s="135">
        <v>309</v>
      </c>
      <c r="M30" s="136"/>
      <c r="N30" s="245" t="s">
        <v>111</v>
      </c>
      <c r="O30" s="244">
        <v>3</v>
      </c>
      <c r="P30" s="243">
        <v>9</v>
      </c>
      <c r="Q30" s="242" t="s">
        <v>122</v>
      </c>
      <c r="R30" s="241">
        <v>240</v>
      </c>
      <c r="S30" s="239">
        <v>32944.800000000003</v>
      </c>
      <c r="T30" s="240">
        <v>0</v>
      </c>
      <c r="U30" s="239">
        <v>0</v>
      </c>
      <c r="V30" s="233">
        <v>0</v>
      </c>
    </row>
    <row r="31" spans="1:22" ht="78.75" x14ac:dyDescent="0.25">
      <c r="A31" s="134"/>
      <c r="B31" s="137"/>
      <c r="C31" s="137"/>
      <c r="D31" s="139"/>
      <c r="E31" s="139"/>
      <c r="F31" s="139"/>
      <c r="G31" s="140"/>
      <c r="H31" s="276" t="s">
        <v>252</v>
      </c>
      <c r="I31" s="276"/>
      <c r="J31" s="276"/>
      <c r="K31" s="276"/>
      <c r="L31" s="135">
        <v>309</v>
      </c>
      <c r="M31" s="136"/>
      <c r="N31" s="250" t="s">
        <v>392</v>
      </c>
      <c r="O31" s="249">
        <v>3</v>
      </c>
      <c r="P31" s="248">
        <v>9</v>
      </c>
      <c r="Q31" s="247" t="s">
        <v>393</v>
      </c>
      <c r="R31" s="246" t="s">
        <v>13</v>
      </c>
      <c r="S31" s="234">
        <v>315000</v>
      </c>
      <c r="T31" s="235">
        <v>0</v>
      </c>
      <c r="U31" s="234">
        <v>0</v>
      </c>
      <c r="V31" s="232">
        <v>0</v>
      </c>
    </row>
    <row r="32" spans="1:22" ht="15.75" x14ac:dyDescent="0.25">
      <c r="A32" s="134"/>
      <c r="B32" s="268">
        <v>200</v>
      </c>
      <c r="C32" s="268"/>
      <c r="D32" s="268"/>
      <c r="E32" s="268"/>
      <c r="F32" s="268"/>
      <c r="G32" s="268"/>
      <c r="H32" s="268"/>
      <c r="I32" s="268"/>
      <c r="J32" s="268"/>
      <c r="K32" s="268"/>
      <c r="L32" s="135">
        <v>309</v>
      </c>
      <c r="M32" s="136"/>
      <c r="N32" s="245" t="s">
        <v>114</v>
      </c>
      <c r="O32" s="244">
        <v>3</v>
      </c>
      <c r="P32" s="243">
        <v>9</v>
      </c>
      <c r="Q32" s="242" t="s">
        <v>393</v>
      </c>
      <c r="R32" s="241">
        <v>500</v>
      </c>
      <c r="S32" s="239">
        <v>315000</v>
      </c>
      <c r="T32" s="240">
        <v>0</v>
      </c>
      <c r="U32" s="239">
        <v>0</v>
      </c>
      <c r="V32" s="233">
        <v>0</v>
      </c>
    </row>
    <row r="33" spans="1:22" ht="15.75" x14ac:dyDescent="0.25">
      <c r="A33" s="134"/>
      <c r="B33" s="268">
        <v>240</v>
      </c>
      <c r="C33" s="268"/>
      <c r="D33" s="268"/>
      <c r="E33" s="268"/>
      <c r="F33" s="268"/>
      <c r="G33" s="268"/>
      <c r="H33" s="268"/>
      <c r="I33" s="268"/>
      <c r="J33" s="268"/>
      <c r="K33" s="268"/>
      <c r="L33" s="135">
        <v>309</v>
      </c>
      <c r="M33" s="136"/>
      <c r="N33" s="245" t="s">
        <v>115</v>
      </c>
      <c r="O33" s="244">
        <v>3</v>
      </c>
      <c r="P33" s="243">
        <v>9</v>
      </c>
      <c r="Q33" s="242" t="s">
        <v>393</v>
      </c>
      <c r="R33" s="241">
        <v>540</v>
      </c>
      <c r="S33" s="239">
        <v>315000</v>
      </c>
      <c r="T33" s="240">
        <v>0</v>
      </c>
      <c r="U33" s="239">
        <v>0</v>
      </c>
      <c r="V33" s="233">
        <v>0</v>
      </c>
    </row>
    <row r="34" spans="1:22" ht="63" x14ac:dyDescent="0.25">
      <c r="A34" s="134"/>
      <c r="B34" s="274" t="s">
        <v>123</v>
      </c>
      <c r="C34" s="274"/>
      <c r="D34" s="274"/>
      <c r="E34" s="274"/>
      <c r="F34" s="274"/>
      <c r="G34" s="274"/>
      <c r="H34" s="274"/>
      <c r="I34" s="274"/>
      <c r="J34" s="274"/>
      <c r="K34" s="274"/>
      <c r="L34" s="135">
        <v>310</v>
      </c>
      <c r="M34" s="136"/>
      <c r="N34" s="250" t="s">
        <v>123</v>
      </c>
      <c r="O34" s="249">
        <v>3</v>
      </c>
      <c r="P34" s="248">
        <v>10</v>
      </c>
      <c r="Q34" s="247" t="s">
        <v>13</v>
      </c>
      <c r="R34" s="246" t="s">
        <v>13</v>
      </c>
      <c r="S34" s="234">
        <v>4957150.4000000004</v>
      </c>
      <c r="T34" s="235">
        <v>3572150.4</v>
      </c>
      <c r="U34" s="234">
        <v>3572150.4</v>
      </c>
      <c r="V34" s="232">
        <v>3572150.4</v>
      </c>
    </row>
    <row r="35" spans="1:22" ht="31.5" x14ac:dyDescent="0.25">
      <c r="A35" s="134"/>
      <c r="B35" s="137"/>
      <c r="C35" s="138"/>
      <c r="D35" s="275" t="s">
        <v>248</v>
      </c>
      <c r="E35" s="275"/>
      <c r="F35" s="275"/>
      <c r="G35" s="275"/>
      <c r="H35" s="275"/>
      <c r="I35" s="275"/>
      <c r="J35" s="275"/>
      <c r="K35" s="275"/>
      <c r="L35" s="135">
        <v>310</v>
      </c>
      <c r="M35" s="136"/>
      <c r="N35" s="250" t="s">
        <v>108</v>
      </c>
      <c r="O35" s="249">
        <v>3</v>
      </c>
      <c r="P35" s="248">
        <v>10</v>
      </c>
      <c r="Q35" s="247" t="s">
        <v>109</v>
      </c>
      <c r="R35" s="246" t="s">
        <v>13</v>
      </c>
      <c r="S35" s="234">
        <v>4957150.4000000004</v>
      </c>
      <c r="T35" s="235">
        <v>3572150.4</v>
      </c>
      <c r="U35" s="234">
        <v>3572150.4</v>
      </c>
      <c r="V35" s="232">
        <v>3572150.4</v>
      </c>
    </row>
    <row r="36" spans="1:22" ht="15.75" x14ac:dyDescent="0.25">
      <c r="A36" s="134"/>
      <c r="B36" s="137"/>
      <c r="C36" s="137"/>
      <c r="D36" s="139"/>
      <c r="E36" s="139"/>
      <c r="F36" s="139"/>
      <c r="G36" s="140"/>
      <c r="H36" s="276" t="s">
        <v>253</v>
      </c>
      <c r="I36" s="276"/>
      <c r="J36" s="276"/>
      <c r="K36" s="276"/>
      <c r="L36" s="135">
        <v>310</v>
      </c>
      <c r="M36" s="136"/>
      <c r="N36" s="250" t="s">
        <v>124</v>
      </c>
      <c r="O36" s="249">
        <v>3</v>
      </c>
      <c r="P36" s="248">
        <v>10</v>
      </c>
      <c r="Q36" s="247" t="s">
        <v>125</v>
      </c>
      <c r="R36" s="246" t="s">
        <v>13</v>
      </c>
      <c r="S36" s="234">
        <v>528400</v>
      </c>
      <c r="T36" s="235">
        <v>0</v>
      </c>
      <c r="U36" s="234">
        <v>0</v>
      </c>
      <c r="V36" s="232">
        <v>0</v>
      </c>
    </row>
    <row r="37" spans="1:22" ht="31.5" x14ac:dyDescent="0.25">
      <c r="A37" s="134"/>
      <c r="B37" s="268">
        <v>200</v>
      </c>
      <c r="C37" s="268"/>
      <c r="D37" s="268"/>
      <c r="E37" s="268"/>
      <c r="F37" s="268"/>
      <c r="G37" s="268"/>
      <c r="H37" s="268"/>
      <c r="I37" s="268"/>
      <c r="J37" s="268"/>
      <c r="K37" s="268"/>
      <c r="L37" s="135">
        <v>310</v>
      </c>
      <c r="M37" s="136"/>
      <c r="N37" s="245" t="s">
        <v>110</v>
      </c>
      <c r="O37" s="244">
        <v>3</v>
      </c>
      <c r="P37" s="243">
        <v>10</v>
      </c>
      <c r="Q37" s="242" t="s">
        <v>125</v>
      </c>
      <c r="R37" s="241">
        <v>200</v>
      </c>
      <c r="S37" s="239">
        <v>528400</v>
      </c>
      <c r="T37" s="240">
        <v>0</v>
      </c>
      <c r="U37" s="239">
        <v>0</v>
      </c>
      <c r="V37" s="233">
        <v>0</v>
      </c>
    </row>
    <row r="38" spans="1:22" ht="47.25" x14ac:dyDescent="0.25">
      <c r="A38" s="134"/>
      <c r="B38" s="268">
        <v>240</v>
      </c>
      <c r="C38" s="268"/>
      <c r="D38" s="268"/>
      <c r="E38" s="268"/>
      <c r="F38" s="268"/>
      <c r="G38" s="268"/>
      <c r="H38" s="268"/>
      <c r="I38" s="268"/>
      <c r="J38" s="268"/>
      <c r="K38" s="268"/>
      <c r="L38" s="135">
        <v>310</v>
      </c>
      <c r="M38" s="136"/>
      <c r="N38" s="245" t="s">
        <v>111</v>
      </c>
      <c r="O38" s="244">
        <v>3</v>
      </c>
      <c r="P38" s="243">
        <v>10</v>
      </c>
      <c r="Q38" s="242" t="s">
        <v>125</v>
      </c>
      <c r="R38" s="241">
        <v>240</v>
      </c>
      <c r="S38" s="239">
        <v>528400</v>
      </c>
      <c r="T38" s="240">
        <v>0</v>
      </c>
      <c r="U38" s="239">
        <v>0</v>
      </c>
      <c r="V38" s="233">
        <v>0</v>
      </c>
    </row>
    <row r="39" spans="1:22" ht="31.5" x14ac:dyDescent="0.25">
      <c r="A39" s="134"/>
      <c r="B39" s="137"/>
      <c r="C39" s="137"/>
      <c r="D39" s="139"/>
      <c r="E39" s="139"/>
      <c r="F39" s="139"/>
      <c r="G39" s="140"/>
      <c r="H39" s="276" t="s">
        <v>254</v>
      </c>
      <c r="I39" s="276"/>
      <c r="J39" s="276"/>
      <c r="K39" s="276"/>
      <c r="L39" s="135">
        <v>310</v>
      </c>
      <c r="M39" s="136"/>
      <c r="N39" s="250" t="s">
        <v>126</v>
      </c>
      <c r="O39" s="249">
        <v>3</v>
      </c>
      <c r="P39" s="248">
        <v>10</v>
      </c>
      <c r="Q39" s="247" t="s">
        <v>127</v>
      </c>
      <c r="R39" s="246" t="s">
        <v>13</v>
      </c>
      <c r="S39" s="234">
        <v>4428750.4000000004</v>
      </c>
      <c r="T39" s="235">
        <v>3572150.4</v>
      </c>
      <c r="U39" s="234">
        <v>3572150.4</v>
      </c>
      <c r="V39" s="232">
        <v>3572150.4</v>
      </c>
    </row>
    <row r="40" spans="1:22" ht="31.5" x14ac:dyDescent="0.25">
      <c r="A40" s="134"/>
      <c r="B40" s="268">
        <v>200</v>
      </c>
      <c r="C40" s="268"/>
      <c r="D40" s="268"/>
      <c r="E40" s="268"/>
      <c r="F40" s="268"/>
      <c r="G40" s="268"/>
      <c r="H40" s="268"/>
      <c r="I40" s="268"/>
      <c r="J40" s="268"/>
      <c r="K40" s="268"/>
      <c r="L40" s="135">
        <v>310</v>
      </c>
      <c r="M40" s="136"/>
      <c r="N40" s="245" t="s">
        <v>110</v>
      </c>
      <c r="O40" s="244">
        <v>3</v>
      </c>
      <c r="P40" s="243">
        <v>10</v>
      </c>
      <c r="Q40" s="242" t="s">
        <v>127</v>
      </c>
      <c r="R40" s="241">
        <v>200</v>
      </c>
      <c r="S40" s="239">
        <v>4428750.4000000004</v>
      </c>
      <c r="T40" s="240">
        <v>3572150.4</v>
      </c>
      <c r="U40" s="239">
        <v>3572150.4</v>
      </c>
      <c r="V40" s="233">
        <v>3572150.4</v>
      </c>
    </row>
    <row r="41" spans="1:22" ht="47.25" x14ac:dyDescent="0.25">
      <c r="A41" s="134"/>
      <c r="B41" s="268">
        <v>240</v>
      </c>
      <c r="C41" s="268"/>
      <c r="D41" s="268"/>
      <c r="E41" s="268"/>
      <c r="F41" s="268"/>
      <c r="G41" s="268"/>
      <c r="H41" s="268"/>
      <c r="I41" s="268"/>
      <c r="J41" s="268"/>
      <c r="K41" s="268"/>
      <c r="L41" s="135">
        <v>310</v>
      </c>
      <c r="M41" s="136"/>
      <c r="N41" s="245" t="s">
        <v>111</v>
      </c>
      <c r="O41" s="244">
        <v>3</v>
      </c>
      <c r="P41" s="243">
        <v>10</v>
      </c>
      <c r="Q41" s="242" t="s">
        <v>127</v>
      </c>
      <c r="R41" s="241">
        <v>240</v>
      </c>
      <c r="S41" s="239">
        <v>4428750.4000000004</v>
      </c>
      <c r="T41" s="240">
        <v>3572150.4</v>
      </c>
      <c r="U41" s="239">
        <v>3572150.4</v>
      </c>
      <c r="V41" s="233">
        <v>3572150.4</v>
      </c>
    </row>
    <row r="42" spans="1:22" ht="15.75" x14ac:dyDescent="0.25">
      <c r="A42" s="134"/>
      <c r="B42" s="274" t="s">
        <v>128</v>
      </c>
      <c r="C42" s="274"/>
      <c r="D42" s="274"/>
      <c r="E42" s="274"/>
      <c r="F42" s="274"/>
      <c r="G42" s="274"/>
      <c r="H42" s="274"/>
      <c r="I42" s="274"/>
      <c r="J42" s="274"/>
      <c r="K42" s="274"/>
      <c r="L42" s="135">
        <v>314</v>
      </c>
      <c r="M42" s="136"/>
      <c r="N42" s="250" t="s">
        <v>129</v>
      </c>
      <c r="O42" s="249">
        <v>4</v>
      </c>
      <c r="P42" s="248">
        <v>0</v>
      </c>
      <c r="Q42" s="247" t="s">
        <v>13</v>
      </c>
      <c r="R42" s="246" t="s">
        <v>13</v>
      </c>
      <c r="S42" s="234">
        <v>221275185.91999999</v>
      </c>
      <c r="T42" s="235">
        <v>75041594.540000007</v>
      </c>
      <c r="U42" s="234">
        <v>135815163.72999999</v>
      </c>
      <c r="V42" s="232">
        <v>135815163.72999999</v>
      </c>
    </row>
    <row r="43" spans="1:22" ht="15.75" x14ac:dyDescent="0.25">
      <c r="A43" s="134"/>
      <c r="B43" s="137"/>
      <c r="C43" s="138"/>
      <c r="D43" s="275" t="s">
        <v>255</v>
      </c>
      <c r="E43" s="275"/>
      <c r="F43" s="275"/>
      <c r="G43" s="275"/>
      <c r="H43" s="275"/>
      <c r="I43" s="275"/>
      <c r="J43" s="275"/>
      <c r="K43" s="275"/>
      <c r="L43" s="135">
        <v>314</v>
      </c>
      <c r="M43" s="136"/>
      <c r="N43" s="250" t="s">
        <v>260</v>
      </c>
      <c r="O43" s="249">
        <v>4</v>
      </c>
      <c r="P43" s="248">
        <v>6</v>
      </c>
      <c r="Q43" s="247" t="s">
        <v>13</v>
      </c>
      <c r="R43" s="246" t="s">
        <v>13</v>
      </c>
      <c r="S43" s="234">
        <v>56896191.770000003</v>
      </c>
      <c r="T43" s="235">
        <v>22758782</v>
      </c>
      <c r="U43" s="234">
        <v>62928631</v>
      </c>
      <c r="V43" s="232">
        <v>62928631</v>
      </c>
    </row>
    <row r="44" spans="1:22" ht="31.5" x14ac:dyDescent="0.25">
      <c r="A44" s="134"/>
      <c r="B44" s="137"/>
      <c r="C44" s="137"/>
      <c r="D44" s="139"/>
      <c r="E44" s="139"/>
      <c r="F44" s="139"/>
      <c r="G44" s="140"/>
      <c r="H44" s="276" t="s">
        <v>256</v>
      </c>
      <c r="I44" s="276"/>
      <c r="J44" s="276"/>
      <c r="K44" s="276"/>
      <c r="L44" s="135">
        <v>314</v>
      </c>
      <c r="M44" s="136"/>
      <c r="N44" s="250" t="s">
        <v>108</v>
      </c>
      <c r="O44" s="249">
        <v>4</v>
      </c>
      <c r="P44" s="248">
        <v>6</v>
      </c>
      <c r="Q44" s="247" t="s">
        <v>109</v>
      </c>
      <c r="R44" s="246" t="s">
        <v>13</v>
      </c>
      <c r="S44" s="234">
        <v>56896191.770000003</v>
      </c>
      <c r="T44" s="235">
        <v>22758782</v>
      </c>
      <c r="U44" s="234">
        <v>62928631</v>
      </c>
      <c r="V44" s="232">
        <v>62928631</v>
      </c>
    </row>
    <row r="45" spans="1:22" ht="31.5" x14ac:dyDescent="0.25">
      <c r="A45" s="134"/>
      <c r="B45" s="268">
        <v>200</v>
      </c>
      <c r="C45" s="268"/>
      <c r="D45" s="268"/>
      <c r="E45" s="268"/>
      <c r="F45" s="268"/>
      <c r="G45" s="268"/>
      <c r="H45" s="268"/>
      <c r="I45" s="268"/>
      <c r="J45" s="268"/>
      <c r="K45" s="268"/>
      <c r="L45" s="135">
        <v>314</v>
      </c>
      <c r="M45" s="136"/>
      <c r="N45" s="250" t="s">
        <v>394</v>
      </c>
      <c r="O45" s="249">
        <v>4</v>
      </c>
      <c r="P45" s="248">
        <v>6</v>
      </c>
      <c r="Q45" s="247" t="s">
        <v>395</v>
      </c>
      <c r="R45" s="246" t="s">
        <v>13</v>
      </c>
      <c r="S45" s="234">
        <v>222250</v>
      </c>
      <c r="T45" s="235">
        <v>0</v>
      </c>
      <c r="U45" s="234">
        <v>0</v>
      </c>
      <c r="V45" s="232">
        <v>0</v>
      </c>
    </row>
    <row r="46" spans="1:22" ht="31.5" x14ac:dyDescent="0.25">
      <c r="A46" s="134"/>
      <c r="B46" s="268">
        <v>240</v>
      </c>
      <c r="C46" s="268"/>
      <c r="D46" s="268"/>
      <c r="E46" s="268"/>
      <c r="F46" s="268"/>
      <c r="G46" s="268"/>
      <c r="H46" s="268"/>
      <c r="I46" s="268"/>
      <c r="J46" s="268"/>
      <c r="K46" s="268"/>
      <c r="L46" s="135">
        <v>314</v>
      </c>
      <c r="M46" s="136"/>
      <c r="N46" s="245" t="s">
        <v>110</v>
      </c>
      <c r="O46" s="244">
        <v>4</v>
      </c>
      <c r="P46" s="243">
        <v>6</v>
      </c>
      <c r="Q46" s="242" t="s">
        <v>395</v>
      </c>
      <c r="R46" s="241">
        <v>200</v>
      </c>
      <c r="S46" s="239">
        <v>222250</v>
      </c>
      <c r="T46" s="240">
        <v>0</v>
      </c>
      <c r="U46" s="239">
        <v>0</v>
      </c>
      <c r="V46" s="233">
        <v>0</v>
      </c>
    </row>
    <row r="47" spans="1:22" ht="47.25" x14ac:dyDescent="0.25">
      <c r="A47" s="134"/>
      <c r="B47" s="137"/>
      <c r="C47" s="138"/>
      <c r="D47" s="275" t="s">
        <v>257</v>
      </c>
      <c r="E47" s="275"/>
      <c r="F47" s="275"/>
      <c r="G47" s="275"/>
      <c r="H47" s="275"/>
      <c r="I47" s="275"/>
      <c r="J47" s="275"/>
      <c r="K47" s="275"/>
      <c r="L47" s="135">
        <v>314</v>
      </c>
      <c r="M47" s="136"/>
      <c r="N47" s="245" t="s">
        <v>111</v>
      </c>
      <c r="O47" s="244">
        <v>4</v>
      </c>
      <c r="P47" s="243">
        <v>6</v>
      </c>
      <c r="Q47" s="242" t="s">
        <v>395</v>
      </c>
      <c r="R47" s="241">
        <v>240</v>
      </c>
      <c r="S47" s="239">
        <v>222250</v>
      </c>
      <c r="T47" s="240">
        <v>0</v>
      </c>
      <c r="U47" s="239">
        <v>0</v>
      </c>
      <c r="V47" s="233">
        <v>0</v>
      </c>
    </row>
    <row r="48" spans="1:22" ht="63" x14ac:dyDescent="0.25">
      <c r="A48" s="134"/>
      <c r="B48" s="137"/>
      <c r="C48" s="137"/>
      <c r="D48" s="139"/>
      <c r="E48" s="139"/>
      <c r="F48" s="139"/>
      <c r="G48" s="140"/>
      <c r="H48" s="276" t="s">
        <v>258</v>
      </c>
      <c r="I48" s="276"/>
      <c r="J48" s="276"/>
      <c r="K48" s="276"/>
      <c r="L48" s="135">
        <v>314</v>
      </c>
      <c r="M48" s="136"/>
      <c r="N48" s="250" t="s">
        <v>480</v>
      </c>
      <c r="O48" s="249">
        <v>4</v>
      </c>
      <c r="P48" s="248">
        <v>6</v>
      </c>
      <c r="Q48" s="247" t="s">
        <v>481</v>
      </c>
      <c r="R48" s="246" t="s">
        <v>13</v>
      </c>
      <c r="S48" s="234">
        <v>0</v>
      </c>
      <c r="T48" s="235">
        <v>0</v>
      </c>
      <c r="U48" s="234">
        <v>150000</v>
      </c>
      <c r="V48" s="232">
        <v>150000</v>
      </c>
    </row>
    <row r="49" spans="1:22" ht="31.5" x14ac:dyDescent="0.25">
      <c r="A49" s="134"/>
      <c r="B49" s="268">
        <v>200</v>
      </c>
      <c r="C49" s="268"/>
      <c r="D49" s="268"/>
      <c r="E49" s="268"/>
      <c r="F49" s="268"/>
      <c r="G49" s="268"/>
      <c r="H49" s="268"/>
      <c r="I49" s="268"/>
      <c r="J49" s="268"/>
      <c r="K49" s="268"/>
      <c r="L49" s="135">
        <v>314</v>
      </c>
      <c r="M49" s="136"/>
      <c r="N49" s="245" t="s">
        <v>110</v>
      </c>
      <c r="O49" s="244">
        <v>4</v>
      </c>
      <c r="P49" s="243">
        <v>6</v>
      </c>
      <c r="Q49" s="242" t="s">
        <v>481</v>
      </c>
      <c r="R49" s="241">
        <v>200</v>
      </c>
      <c r="S49" s="239">
        <v>0</v>
      </c>
      <c r="T49" s="240">
        <v>0</v>
      </c>
      <c r="U49" s="239">
        <v>150000</v>
      </c>
      <c r="V49" s="233">
        <v>150000</v>
      </c>
    </row>
    <row r="50" spans="1:22" ht="47.25" x14ac:dyDescent="0.25">
      <c r="A50" s="134"/>
      <c r="B50" s="268">
        <v>240</v>
      </c>
      <c r="C50" s="268"/>
      <c r="D50" s="268"/>
      <c r="E50" s="268"/>
      <c r="F50" s="268"/>
      <c r="G50" s="268"/>
      <c r="H50" s="268"/>
      <c r="I50" s="268"/>
      <c r="J50" s="268"/>
      <c r="K50" s="268"/>
      <c r="L50" s="135">
        <v>314</v>
      </c>
      <c r="M50" s="136"/>
      <c r="N50" s="245" t="s">
        <v>111</v>
      </c>
      <c r="O50" s="244">
        <v>4</v>
      </c>
      <c r="P50" s="243">
        <v>6</v>
      </c>
      <c r="Q50" s="242" t="s">
        <v>481</v>
      </c>
      <c r="R50" s="241">
        <v>240</v>
      </c>
      <c r="S50" s="239">
        <v>0</v>
      </c>
      <c r="T50" s="240">
        <v>0</v>
      </c>
      <c r="U50" s="239">
        <v>150000</v>
      </c>
      <c r="V50" s="233">
        <v>150000</v>
      </c>
    </row>
    <row r="51" spans="1:22" ht="94.5" x14ac:dyDescent="0.25">
      <c r="A51" s="134"/>
      <c r="B51" s="137"/>
      <c r="C51" s="138"/>
      <c r="D51" s="275" t="s">
        <v>248</v>
      </c>
      <c r="E51" s="275"/>
      <c r="F51" s="275"/>
      <c r="G51" s="275"/>
      <c r="H51" s="275"/>
      <c r="I51" s="275"/>
      <c r="J51" s="275"/>
      <c r="K51" s="275"/>
      <c r="L51" s="135">
        <v>314</v>
      </c>
      <c r="M51" s="136"/>
      <c r="N51" s="250" t="s">
        <v>314</v>
      </c>
      <c r="O51" s="249">
        <v>4</v>
      </c>
      <c r="P51" s="248">
        <v>6</v>
      </c>
      <c r="Q51" s="247" t="s">
        <v>315</v>
      </c>
      <c r="R51" s="246" t="s">
        <v>13</v>
      </c>
      <c r="S51" s="234">
        <v>55812900</v>
      </c>
      <c r="T51" s="235">
        <v>22417400</v>
      </c>
      <c r="U51" s="234">
        <v>61834700</v>
      </c>
      <c r="V51" s="232">
        <v>61834700</v>
      </c>
    </row>
    <row r="52" spans="1:22" ht="47.25" x14ac:dyDescent="0.25">
      <c r="A52" s="134"/>
      <c r="B52" s="137"/>
      <c r="C52" s="137"/>
      <c r="D52" s="139"/>
      <c r="E52" s="139"/>
      <c r="F52" s="139"/>
      <c r="G52" s="140"/>
      <c r="H52" s="276" t="s">
        <v>259</v>
      </c>
      <c r="I52" s="276"/>
      <c r="J52" s="276"/>
      <c r="K52" s="276"/>
      <c r="L52" s="135">
        <v>314</v>
      </c>
      <c r="M52" s="136"/>
      <c r="N52" s="245" t="s">
        <v>295</v>
      </c>
      <c r="O52" s="244">
        <v>4</v>
      </c>
      <c r="P52" s="243">
        <v>6</v>
      </c>
      <c r="Q52" s="242" t="s">
        <v>315</v>
      </c>
      <c r="R52" s="241">
        <v>400</v>
      </c>
      <c r="S52" s="239">
        <v>55812900</v>
      </c>
      <c r="T52" s="240">
        <v>22417400</v>
      </c>
      <c r="U52" s="239">
        <v>61834700</v>
      </c>
      <c r="V52" s="233">
        <v>61834700</v>
      </c>
    </row>
    <row r="53" spans="1:22" ht="15.75" x14ac:dyDescent="0.25">
      <c r="A53" s="134"/>
      <c r="B53" s="268">
        <v>200</v>
      </c>
      <c r="C53" s="268"/>
      <c r="D53" s="268"/>
      <c r="E53" s="268"/>
      <c r="F53" s="268"/>
      <c r="G53" s="268"/>
      <c r="H53" s="268"/>
      <c r="I53" s="268"/>
      <c r="J53" s="268"/>
      <c r="K53" s="268"/>
      <c r="L53" s="135">
        <v>314</v>
      </c>
      <c r="M53" s="136"/>
      <c r="N53" s="245" t="s">
        <v>296</v>
      </c>
      <c r="O53" s="244">
        <v>4</v>
      </c>
      <c r="P53" s="243">
        <v>6</v>
      </c>
      <c r="Q53" s="242" t="s">
        <v>315</v>
      </c>
      <c r="R53" s="241">
        <v>410</v>
      </c>
      <c r="S53" s="239">
        <v>55812900</v>
      </c>
      <c r="T53" s="240">
        <v>22417400</v>
      </c>
      <c r="U53" s="239">
        <v>61834700</v>
      </c>
      <c r="V53" s="233">
        <v>61834700</v>
      </c>
    </row>
    <row r="54" spans="1:22" ht="63" x14ac:dyDescent="0.25">
      <c r="A54" s="134"/>
      <c r="B54" s="268">
        <v>240</v>
      </c>
      <c r="C54" s="268"/>
      <c r="D54" s="268"/>
      <c r="E54" s="268"/>
      <c r="F54" s="268"/>
      <c r="G54" s="268"/>
      <c r="H54" s="268"/>
      <c r="I54" s="268"/>
      <c r="J54" s="268"/>
      <c r="K54" s="268"/>
      <c r="L54" s="135">
        <v>314</v>
      </c>
      <c r="M54" s="136"/>
      <c r="N54" s="250" t="s">
        <v>482</v>
      </c>
      <c r="O54" s="249">
        <v>4</v>
      </c>
      <c r="P54" s="248">
        <v>6</v>
      </c>
      <c r="Q54" s="247" t="s">
        <v>483</v>
      </c>
      <c r="R54" s="246" t="s">
        <v>13</v>
      </c>
      <c r="S54" s="234">
        <v>0</v>
      </c>
      <c r="T54" s="235">
        <v>0</v>
      </c>
      <c r="U54" s="234">
        <v>2285</v>
      </c>
      <c r="V54" s="232">
        <v>2285</v>
      </c>
    </row>
    <row r="55" spans="1:22" ht="31.5" x14ac:dyDescent="0.25">
      <c r="A55" s="134"/>
      <c r="B55" s="274" t="s">
        <v>129</v>
      </c>
      <c r="C55" s="274"/>
      <c r="D55" s="274"/>
      <c r="E55" s="274"/>
      <c r="F55" s="274"/>
      <c r="G55" s="274"/>
      <c r="H55" s="274"/>
      <c r="I55" s="274"/>
      <c r="J55" s="274"/>
      <c r="K55" s="274"/>
      <c r="L55" s="135">
        <v>409</v>
      </c>
      <c r="M55" s="136"/>
      <c r="N55" s="245" t="s">
        <v>110</v>
      </c>
      <c r="O55" s="244">
        <v>4</v>
      </c>
      <c r="P55" s="243">
        <v>6</v>
      </c>
      <c r="Q55" s="242" t="s">
        <v>483</v>
      </c>
      <c r="R55" s="241">
        <v>200</v>
      </c>
      <c r="S55" s="239">
        <v>0</v>
      </c>
      <c r="T55" s="240">
        <v>0</v>
      </c>
      <c r="U55" s="239">
        <v>2285</v>
      </c>
      <c r="V55" s="233">
        <v>2285</v>
      </c>
    </row>
    <row r="56" spans="1:22" ht="47.25" x14ac:dyDescent="0.25">
      <c r="A56" s="134"/>
      <c r="B56" s="274" t="s">
        <v>260</v>
      </c>
      <c r="C56" s="274"/>
      <c r="D56" s="274"/>
      <c r="E56" s="274"/>
      <c r="F56" s="274"/>
      <c r="G56" s="274"/>
      <c r="H56" s="274"/>
      <c r="I56" s="274"/>
      <c r="J56" s="274"/>
      <c r="K56" s="274"/>
      <c r="L56" s="135">
        <v>406</v>
      </c>
      <c r="M56" s="136"/>
      <c r="N56" s="245" t="s">
        <v>111</v>
      </c>
      <c r="O56" s="244">
        <v>4</v>
      </c>
      <c r="P56" s="243">
        <v>6</v>
      </c>
      <c r="Q56" s="242" t="s">
        <v>483</v>
      </c>
      <c r="R56" s="241">
        <v>240</v>
      </c>
      <c r="S56" s="239">
        <v>0</v>
      </c>
      <c r="T56" s="240">
        <v>0</v>
      </c>
      <c r="U56" s="239">
        <v>2285</v>
      </c>
      <c r="V56" s="233">
        <v>2285</v>
      </c>
    </row>
    <row r="57" spans="1:22" ht="110.25" x14ac:dyDescent="0.25">
      <c r="A57" s="134"/>
      <c r="B57" s="137"/>
      <c r="C57" s="138"/>
      <c r="D57" s="275" t="s">
        <v>248</v>
      </c>
      <c r="E57" s="275"/>
      <c r="F57" s="275"/>
      <c r="G57" s="275"/>
      <c r="H57" s="275"/>
      <c r="I57" s="275"/>
      <c r="J57" s="275"/>
      <c r="K57" s="275"/>
      <c r="L57" s="135">
        <v>406</v>
      </c>
      <c r="M57" s="136"/>
      <c r="N57" s="250" t="s">
        <v>320</v>
      </c>
      <c r="O57" s="249">
        <v>4</v>
      </c>
      <c r="P57" s="248">
        <v>6</v>
      </c>
      <c r="Q57" s="247" t="s">
        <v>321</v>
      </c>
      <c r="R57" s="246" t="s">
        <v>13</v>
      </c>
      <c r="S57" s="234">
        <v>861041.77</v>
      </c>
      <c r="T57" s="235">
        <v>341382</v>
      </c>
      <c r="U57" s="234">
        <v>941646</v>
      </c>
      <c r="V57" s="232">
        <v>941646</v>
      </c>
    </row>
    <row r="58" spans="1:22" ht="47.25" x14ac:dyDescent="0.25">
      <c r="A58" s="134"/>
      <c r="B58" s="137"/>
      <c r="C58" s="137"/>
      <c r="D58" s="139"/>
      <c r="E58" s="139"/>
      <c r="F58" s="139"/>
      <c r="G58" s="140"/>
      <c r="H58" s="276" t="s">
        <v>261</v>
      </c>
      <c r="I58" s="276"/>
      <c r="J58" s="276"/>
      <c r="K58" s="276"/>
      <c r="L58" s="135">
        <v>406</v>
      </c>
      <c r="M58" s="136"/>
      <c r="N58" s="245" t="s">
        <v>295</v>
      </c>
      <c r="O58" s="244">
        <v>4</v>
      </c>
      <c r="P58" s="243">
        <v>6</v>
      </c>
      <c r="Q58" s="242" t="s">
        <v>321</v>
      </c>
      <c r="R58" s="241">
        <v>400</v>
      </c>
      <c r="S58" s="239">
        <v>861041.77</v>
      </c>
      <c r="T58" s="240">
        <v>341382</v>
      </c>
      <c r="U58" s="239">
        <v>941646</v>
      </c>
      <c r="V58" s="233">
        <v>941646</v>
      </c>
    </row>
    <row r="59" spans="1:22" ht="15.75" x14ac:dyDescent="0.25">
      <c r="A59" s="134"/>
      <c r="B59" s="268">
        <v>200</v>
      </c>
      <c r="C59" s="268"/>
      <c r="D59" s="268"/>
      <c r="E59" s="268"/>
      <c r="F59" s="268"/>
      <c r="G59" s="268"/>
      <c r="H59" s="268"/>
      <c r="I59" s="268"/>
      <c r="J59" s="268"/>
      <c r="K59" s="268"/>
      <c r="L59" s="135">
        <v>406</v>
      </c>
      <c r="M59" s="136"/>
      <c r="N59" s="245" t="s">
        <v>296</v>
      </c>
      <c r="O59" s="244">
        <v>4</v>
      </c>
      <c r="P59" s="243">
        <v>6</v>
      </c>
      <c r="Q59" s="242" t="s">
        <v>321</v>
      </c>
      <c r="R59" s="241">
        <v>410</v>
      </c>
      <c r="S59" s="239">
        <v>861041.77</v>
      </c>
      <c r="T59" s="240">
        <v>341382</v>
      </c>
      <c r="U59" s="239">
        <v>941646</v>
      </c>
      <c r="V59" s="233">
        <v>941646</v>
      </c>
    </row>
    <row r="60" spans="1:22" ht="15.75" x14ac:dyDescent="0.25">
      <c r="A60" s="134"/>
      <c r="B60" s="268">
        <v>240</v>
      </c>
      <c r="C60" s="268"/>
      <c r="D60" s="268"/>
      <c r="E60" s="268"/>
      <c r="F60" s="268"/>
      <c r="G60" s="268"/>
      <c r="H60" s="268"/>
      <c r="I60" s="268"/>
      <c r="J60" s="268"/>
      <c r="K60" s="268"/>
      <c r="L60" s="135">
        <v>406</v>
      </c>
      <c r="M60" s="136"/>
      <c r="N60" s="250" t="s">
        <v>262</v>
      </c>
      <c r="O60" s="249">
        <v>4</v>
      </c>
      <c r="P60" s="248">
        <v>7</v>
      </c>
      <c r="Q60" s="247" t="s">
        <v>13</v>
      </c>
      <c r="R60" s="246" t="s">
        <v>13</v>
      </c>
      <c r="S60" s="234">
        <v>6882081</v>
      </c>
      <c r="T60" s="235">
        <v>6882081</v>
      </c>
      <c r="U60" s="234">
        <v>6882081</v>
      </c>
      <c r="V60" s="232">
        <v>6882081</v>
      </c>
    </row>
    <row r="61" spans="1:22" ht="31.5" x14ac:dyDescent="0.25">
      <c r="A61" s="134"/>
      <c r="B61" s="274" t="s">
        <v>262</v>
      </c>
      <c r="C61" s="274"/>
      <c r="D61" s="274"/>
      <c r="E61" s="274"/>
      <c r="F61" s="274"/>
      <c r="G61" s="274"/>
      <c r="H61" s="274"/>
      <c r="I61" s="274"/>
      <c r="J61" s="274"/>
      <c r="K61" s="274"/>
      <c r="L61" s="135">
        <v>407</v>
      </c>
      <c r="M61" s="136"/>
      <c r="N61" s="250" t="s">
        <v>108</v>
      </c>
      <c r="O61" s="249">
        <v>4</v>
      </c>
      <c r="P61" s="248">
        <v>7</v>
      </c>
      <c r="Q61" s="247" t="s">
        <v>109</v>
      </c>
      <c r="R61" s="246" t="s">
        <v>13</v>
      </c>
      <c r="S61" s="234">
        <v>6882081</v>
      </c>
      <c r="T61" s="235">
        <v>6882081</v>
      </c>
      <c r="U61" s="234">
        <v>6882081</v>
      </c>
      <c r="V61" s="232">
        <v>6882081</v>
      </c>
    </row>
    <row r="62" spans="1:22" ht="47.25" x14ac:dyDescent="0.25">
      <c r="A62" s="134"/>
      <c r="B62" s="137"/>
      <c r="C62" s="138"/>
      <c r="D62" s="275" t="s">
        <v>248</v>
      </c>
      <c r="E62" s="275"/>
      <c r="F62" s="275"/>
      <c r="G62" s="275"/>
      <c r="H62" s="275"/>
      <c r="I62" s="275"/>
      <c r="J62" s="275"/>
      <c r="K62" s="275"/>
      <c r="L62" s="135">
        <v>407</v>
      </c>
      <c r="M62" s="136"/>
      <c r="N62" s="250" t="s">
        <v>264</v>
      </c>
      <c r="O62" s="249">
        <v>4</v>
      </c>
      <c r="P62" s="248">
        <v>7</v>
      </c>
      <c r="Q62" s="247" t="s">
        <v>265</v>
      </c>
      <c r="R62" s="246" t="s">
        <v>13</v>
      </c>
      <c r="S62" s="234">
        <v>6882081</v>
      </c>
      <c r="T62" s="235">
        <v>6882081</v>
      </c>
      <c r="U62" s="234">
        <v>6882081</v>
      </c>
      <c r="V62" s="232">
        <v>6882081</v>
      </c>
    </row>
    <row r="63" spans="1:22" ht="47.25" x14ac:dyDescent="0.25">
      <c r="A63" s="134"/>
      <c r="B63" s="137"/>
      <c r="C63" s="137"/>
      <c r="D63" s="139"/>
      <c r="E63" s="139"/>
      <c r="F63" s="139"/>
      <c r="G63" s="140"/>
      <c r="H63" s="276" t="s">
        <v>263</v>
      </c>
      <c r="I63" s="276"/>
      <c r="J63" s="276"/>
      <c r="K63" s="276"/>
      <c r="L63" s="135">
        <v>407</v>
      </c>
      <c r="M63" s="136"/>
      <c r="N63" s="245" t="s">
        <v>266</v>
      </c>
      <c r="O63" s="244">
        <v>4</v>
      </c>
      <c r="P63" s="243">
        <v>7</v>
      </c>
      <c r="Q63" s="242" t="s">
        <v>265</v>
      </c>
      <c r="R63" s="241">
        <v>600</v>
      </c>
      <c r="S63" s="239">
        <v>6882081</v>
      </c>
      <c r="T63" s="240">
        <v>6882081</v>
      </c>
      <c r="U63" s="239">
        <v>6882081</v>
      </c>
      <c r="V63" s="233">
        <v>6882081</v>
      </c>
    </row>
    <row r="64" spans="1:22" ht="15.75" x14ac:dyDescent="0.25">
      <c r="A64" s="134"/>
      <c r="B64" s="268">
        <v>600</v>
      </c>
      <c r="C64" s="268"/>
      <c r="D64" s="268"/>
      <c r="E64" s="268"/>
      <c r="F64" s="268"/>
      <c r="G64" s="268"/>
      <c r="H64" s="268"/>
      <c r="I64" s="268"/>
      <c r="J64" s="268"/>
      <c r="K64" s="268"/>
      <c r="L64" s="135">
        <v>407</v>
      </c>
      <c r="M64" s="136"/>
      <c r="N64" s="245" t="s">
        <v>267</v>
      </c>
      <c r="O64" s="244">
        <v>4</v>
      </c>
      <c r="P64" s="243">
        <v>7</v>
      </c>
      <c r="Q64" s="242" t="s">
        <v>265</v>
      </c>
      <c r="R64" s="241">
        <v>620</v>
      </c>
      <c r="S64" s="239">
        <v>6882081</v>
      </c>
      <c r="T64" s="240">
        <v>6882081</v>
      </c>
      <c r="U64" s="239">
        <v>6882081</v>
      </c>
      <c r="V64" s="233">
        <v>6882081</v>
      </c>
    </row>
    <row r="65" spans="1:22" ht="15.75" x14ac:dyDescent="0.25">
      <c r="A65" s="134"/>
      <c r="B65" s="268">
        <v>620</v>
      </c>
      <c r="C65" s="268"/>
      <c r="D65" s="268"/>
      <c r="E65" s="268"/>
      <c r="F65" s="268"/>
      <c r="G65" s="268"/>
      <c r="H65" s="268"/>
      <c r="I65" s="268"/>
      <c r="J65" s="268"/>
      <c r="K65" s="268"/>
      <c r="L65" s="135">
        <v>407</v>
      </c>
      <c r="M65" s="136"/>
      <c r="N65" s="250" t="s">
        <v>130</v>
      </c>
      <c r="O65" s="249">
        <v>4</v>
      </c>
      <c r="P65" s="248">
        <v>9</v>
      </c>
      <c r="Q65" s="247" t="s">
        <v>13</v>
      </c>
      <c r="R65" s="246" t="s">
        <v>13</v>
      </c>
      <c r="S65" s="234">
        <v>156953601.38</v>
      </c>
      <c r="T65" s="235">
        <v>45400731.539999999</v>
      </c>
      <c r="U65" s="234">
        <v>66004451.729999997</v>
      </c>
      <c r="V65" s="232">
        <v>66004451.729999997</v>
      </c>
    </row>
    <row r="66" spans="1:22" ht="31.5" x14ac:dyDescent="0.25">
      <c r="A66" s="134"/>
      <c r="B66" s="274" t="s">
        <v>130</v>
      </c>
      <c r="C66" s="274"/>
      <c r="D66" s="274"/>
      <c r="E66" s="274"/>
      <c r="F66" s="274"/>
      <c r="G66" s="274"/>
      <c r="H66" s="274"/>
      <c r="I66" s="274"/>
      <c r="J66" s="274"/>
      <c r="K66" s="274"/>
      <c r="L66" s="135">
        <v>409</v>
      </c>
      <c r="M66" s="136"/>
      <c r="N66" s="250" t="s">
        <v>108</v>
      </c>
      <c r="O66" s="249">
        <v>4</v>
      </c>
      <c r="P66" s="248">
        <v>9</v>
      </c>
      <c r="Q66" s="247" t="s">
        <v>109</v>
      </c>
      <c r="R66" s="246" t="s">
        <v>13</v>
      </c>
      <c r="S66" s="234">
        <v>156953601.38</v>
      </c>
      <c r="T66" s="235">
        <v>45400731.539999999</v>
      </c>
      <c r="U66" s="234">
        <v>66004451.729999997</v>
      </c>
      <c r="V66" s="232">
        <v>66004451.729999997</v>
      </c>
    </row>
    <row r="67" spans="1:22" ht="63" x14ac:dyDescent="0.25">
      <c r="A67" s="134"/>
      <c r="B67" s="137"/>
      <c r="C67" s="138"/>
      <c r="D67" s="275" t="s">
        <v>248</v>
      </c>
      <c r="E67" s="275"/>
      <c r="F67" s="275"/>
      <c r="G67" s="275"/>
      <c r="H67" s="275"/>
      <c r="I67" s="275"/>
      <c r="J67" s="275"/>
      <c r="K67" s="275"/>
      <c r="L67" s="135">
        <v>409</v>
      </c>
      <c r="M67" s="136"/>
      <c r="N67" s="250" t="s">
        <v>131</v>
      </c>
      <c r="O67" s="249">
        <v>4</v>
      </c>
      <c r="P67" s="248">
        <v>9</v>
      </c>
      <c r="Q67" s="247" t="s">
        <v>132</v>
      </c>
      <c r="R67" s="246" t="s">
        <v>13</v>
      </c>
      <c r="S67" s="234">
        <v>9809810</v>
      </c>
      <c r="T67" s="235">
        <v>11825640</v>
      </c>
      <c r="U67" s="234">
        <v>11918010</v>
      </c>
      <c r="V67" s="232">
        <v>11918010</v>
      </c>
    </row>
    <row r="68" spans="1:22" ht="47.25" x14ac:dyDescent="0.25">
      <c r="A68" s="134"/>
      <c r="B68" s="137"/>
      <c r="C68" s="137"/>
      <c r="D68" s="139"/>
      <c r="E68" s="139"/>
      <c r="F68" s="139"/>
      <c r="G68" s="140"/>
      <c r="H68" s="276" t="s">
        <v>268</v>
      </c>
      <c r="I68" s="276"/>
      <c r="J68" s="276"/>
      <c r="K68" s="276"/>
      <c r="L68" s="135">
        <v>409</v>
      </c>
      <c r="M68" s="136"/>
      <c r="N68" s="245" t="s">
        <v>266</v>
      </c>
      <c r="O68" s="244">
        <v>4</v>
      </c>
      <c r="P68" s="243">
        <v>9</v>
      </c>
      <c r="Q68" s="242" t="s">
        <v>132</v>
      </c>
      <c r="R68" s="241">
        <v>600</v>
      </c>
      <c r="S68" s="239">
        <v>9809810</v>
      </c>
      <c r="T68" s="240">
        <v>11825640</v>
      </c>
      <c r="U68" s="239">
        <v>11918010</v>
      </c>
      <c r="V68" s="233">
        <v>11918010</v>
      </c>
    </row>
    <row r="69" spans="1:22" ht="15.75" x14ac:dyDescent="0.25">
      <c r="A69" s="134"/>
      <c r="B69" s="268">
        <v>200</v>
      </c>
      <c r="C69" s="268"/>
      <c r="D69" s="268"/>
      <c r="E69" s="268"/>
      <c r="F69" s="268"/>
      <c r="G69" s="268"/>
      <c r="H69" s="268"/>
      <c r="I69" s="268"/>
      <c r="J69" s="268"/>
      <c r="K69" s="268"/>
      <c r="L69" s="135">
        <v>409</v>
      </c>
      <c r="M69" s="136"/>
      <c r="N69" s="245" t="s">
        <v>380</v>
      </c>
      <c r="O69" s="244">
        <v>4</v>
      </c>
      <c r="P69" s="243">
        <v>9</v>
      </c>
      <c r="Q69" s="242" t="s">
        <v>132</v>
      </c>
      <c r="R69" s="241">
        <v>610</v>
      </c>
      <c r="S69" s="239">
        <v>9809810</v>
      </c>
      <c r="T69" s="240">
        <v>11825640</v>
      </c>
      <c r="U69" s="239">
        <v>11918010</v>
      </c>
      <c r="V69" s="233">
        <v>11918010</v>
      </c>
    </row>
    <row r="70" spans="1:22" ht="47.25" x14ac:dyDescent="0.25">
      <c r="A70" s="134"/>
      <c r="B70" s="268">
        <v>240</v>
      </c>
      <c r="C70" s="268"/>
      <c r="D70" s="268"/>
      <c r="E70" s="268"/>
      <c r="F70" s="268"/>
      <c r="G70" s="268"/>
      <c r="H70" s="268"/>
      <c r="I70" s="268"/>
      <c r="J70" s="268"/>
      <c r="K70" s="268"/>
      <c r="L70" s="135">
        <v>409</v>
      </c>
      <c r="M70" s="136"/>
      <c r="N70" s="250" t="s">
        <v>451</v>
      </c>
      <c r="O70" s="249">
        <v>4</v>
      </c>
      <c r="P70" s="248">
        <v>9</v>
      </c>
      <c r="Q70" s="247" t="s">
        <v>452</v>
      </c>
      <c r="R70" s="246" t="s">
        <v>13</v>
      </c>
      <c r="S70" s="234">
        <v>893238.74</v>
      </c>
      <c r="T70" s="235">
        <v>0</v>
      </c>
      <c r="U70" s="234">
        <v>0</v>
      </c>
      <c r="V70" s="232">
        <v>0</v>
      </c>
    </row>
    <row r="71" spans="1:22" ht="47.25" x14ac:dyDescent="0.25">
      <c r="A71" s="134"/>
      <c r="B71" s="137"/>
      <c r="C71" s="137"/>
      <c r="D71" s="139"/>
      <c r="E71" s="139"/>
      <c r="F71" s="139"/>
      <c r="G71" s="140"/>
      <c r="H71" s="276" t="s">
        <v>269</v>
      </c>
      <c r="I71" s="276"/>
      <c r="J71" s="276"/>
      <c r="K71" s="276"/>
      <c r="L71" s="135">
        <v>409</v>
      </c>
      <c r="M71" s="136"/>
      <c r="N71" s="245" t="s">
        <v>266</v>
      </c>
      <c r="O71" s="244">
        <v>4</v>
      </c>
      <c r="P71" s="243">
        <v>9</v>
      </c>
      <c r="Q71" s="242" t="s">
        <v>452</v>
      </c>
      <c r="R71" s="241">
        <v>600</v>
      </c>
      <c r="S71" s="239">
        <v>893238.74</v>
      </c>
      <c r="T71" s="240">
        <v>0</v>
      </c>
      <c r="U71" s="239">
        <v>0</v>
      </c>
      <c r="V71" s="233">
        <v>0</v>
      </c>
    </row>
    <row r="72" spans="1:22" ht="15.75" x14ac:dyDescent="0.25">
      <c r="A72" s="134"/>
      <c r="B72" s="268">
        <v>200</v>
      </c>
      <c r="C72" s="268"/>
      <c r="D72" s="268"/>
      <c r="E72" s="268"/>
      <c r="F72" s="268"/>
      <c r="G72" s="268"/>
      <c r="H72" s="268"/>
      <c r="I72" s="268"/>
      <c r="J72" s="268"/>
      <c r="K72" s="268"/>
      <c r="L72" s="135">
        <v>409</v>
      </c>
      <c r="M72" s="136"/>
      <c r="N72" s="245" t="s">
        <v>380</v>
      </c>
      <c r="O72" s="244">
        <v>4</v>
      </c>
      <c r="P72" s="243">
        <v>9</v>
      </c>
      <c r="Q72" s="242" t="s">
        <v>452</v>
      </c>
      <c r="R72" s="241">
        <v>610</v>
      </c>
      <c r="S72" s="239">
        <v>893238.74</v>
      </c>
      <c r="T72" s="240">
        <v>0</v>
      </c>
      <c r="U72" s="239">
        <v>0</v>
      </c>
      <c r="V72" s="233">
        <v>0</v>
      </c>
    </row>
    <row r="73" spans="1:22" ht="31.5" x14ac:dyDescent="0.25">
      <c r="A73" s="134"/>
      <c r="B73" s="268">
        <v>240</v>
      </c>
      <c r="C73" s="268"/>
      <c r="D73" s="268"/>
      <c r="E73" s="268"/>
      <c r="F73" s="268"/>
      <c r="G73" s="268"/>
      <c r="H73" s="268"/>
      <c r="I73" s="268"/>
      <c r="J73" s="268"/>
      <c r="K73" s="268"/>
      <c r="L73" s="135">
        <v>409</v>
      </c>
      <c r="M73" s="136"/>
      <c r="N73" s="250" t="s">
        <v>271</v>
      </c>
      <c r="O73" s="249">
        <v>4</v>
      </c>
      <c r="P73" s="248">
        <v>9</v>
      </c>
      <c r="Q73" s="247" t="s">
        <v>272</v>
      </c>
      <c r="R73" s="246" t="s">
        <v>13</v>
      </c>
      <c r="S73" s="234">
        <v>2450000</v>
      </c>
      <c r="T73" s="235">
        <v>0</v>
      </c>
      <c r="U73" s="234">
        <v>0</v>
      </c>
      <c r="V73" s="232">
        <v>0</v>
      </c>
    </row>
    <row r="74" spans="1:22" ht="31.5" x14ac:dyDescent="0.25">
      <c r="A74" s="134"/>
      <c r="B74" s="137"/>
      <c r="C74" s="137"/>
      <c r="D74" s="139"/>
      <c r="E74" s="139"/>
      <c r="F74" s="139"/>
      <c r="G74" s="140"/>
      <c r="H74" s="276" t="s">
        <v>270</v>
      </c>
      <c r="I74" s="276"/>
      <c r="J74" s="276"/>
      <c r="K74" s="276"/>
      <c r="L74" s="135">
        <v>409</v>
      </c>
      <c r="M74" s="136"/>
      <c r="N74" s="245" t="s">
        <v>110</v>
      </c>
      <c r="O74" s="244">
        <v>4</v>
      </c>
      <c r="P74" s="243">
        <v>9</v>
      </c>
      <c r="Q74" s="242" t="s">
        <v>272</v>
      </c>
      <c r="R74" s="241">
        <v>200</v>
      </c>
      <c r="S74" s="239">
        <v>1400000</v>
      </c>
      <c r="T74" s="240">
        <v>0</v>
      </c>
      <c r="U74" s="239">
        <v>0</v>
      </c>
      <c r="V74" s="233">
        <v>0</v>
      </c>
    </row>
    <row r="75" spans="1:22" ht="47.25" x14ac:dyDescent="0.25">
      <c r="A75" s="134"/>
      <c r="B75" s="268">
        <v>200</v>
      </c>
      <c r="C75" s="268"/>
      <c r="D75" s="268"/>
      <c r="E75" s="268"/>
      <c r="F75" s="268"/>
      <c r="G75" s="268"/>
      <c r="H75" s="268"/>
      <c r="I75" s="268"/>
      <c r="J75" s="268"/>
      <c r="K75" s="268"/>
      <c r="L75" s="135">
        <v>409</v>
      </c>
      <c r="M75" s="136"/>
      <c r="N75" s="245" t="s">
        <v>111</v>
      </c>
      <c r="O75" s="244">
        <v>4</v>
      </c>
      <c r="P75" s="243">
        <v>9</v>
      </c>
      <c r="Q75" s="242" t="s">
        <v>272</v>
      </c>
      <c r="R75" s="241">
        <v>240</v>
      </c>
      <c r="S75" s="239">
        <v>1400000</v>
      </c>
      <c r="T75" s="240">
        <v>0</v>
      </c>
      <c r="U75" s="239">
        <v>0</v>
      </c>
      <c r="V75" s="233">
        <v>0</v>
      </c>
    </row>
    <row r="76" spans="1:22" ht="47.25" x14ac:dyDescent="0.25">
      <c r="A76" s="134"/>
      <c r="B76" s="268">
        <v>240</v>
      </c>
      <c r="C76" s="268"/>
      <c r="D76" s="268"/>
      <c r="E76" s="268"/>
      <c r="F76" s="268"/>
      <c r="G76" s="268"/>
      <c r="H76" s="268"/>
      <c r="I76" s="268"/>
      <c r="J76" s="268"/>
      <c r="K76" s="268"/>
      <c r="L76" s="135">
        <v>409</v>
      </c>
      <c r="M76" s="136"/>
      <c r="N76" s="245" t="s">
        <v>266</v>
      </c>
      <c r="O76" s="244">
        <v>4</v>
      </c>
      <c r="P76" s="243">
        <v>9</v>
      </c>
      <c r="Q76" s="242" t="s">
        <v>272</v>
      </c>
      <c r="R76" s="241">
        <v>600</v>
      </c>
      <c r="S76" s="239">
        <v>1050000</v>
      </c>
      <c r="T76" s="240">
        <v>0</v>
      </c>
      <c r="U76" s="239">
        <v>0</v>
      </c>
      <c r="V76" s="233">
        <v>0</v>
      </c>
    </row>
    <row r="77" spans="1:22" ht="15.75" x14ac:dyDescent="0.25">
      <c r="A77" s="134"/>
      <c r="B77" s="137"/>
      <c r="C77" s="137"/>
      <c r="D77" s="139"/>
      <c r="E77" s="139"/>
      <c r="F77" s="139"/>
      <c r="G77" s="140"/>
      <c r="H77" s="276" t="s">
        <v>273</v>
      </c>
      <c r="I77" s="276"/>
      <c r="J77" s="276"/>
      <c r="K77" s="276"/>
      <c r="L77" s="135">
        <v>409</v>
      </c>
      <c r="M77" s="136"/>
      <c r="N77" s="245" t="s">
        <v>380</v>
      </c>
      <c r="O77" s="244">
        <v>4</v>
      </c>
      <c r="P77" s="243">
        <v>9</v>
      </c>
      <c r="Q77" s="242" t="s">
        <v>272</v>
      </c>
      <c r="R77" s="241">
        <v>610</v>
      </c>
      <c r="S77" s="239">
        <v>1050000</v>
      </c>
      <c r="T77" s="240">
        <v>0</v>
      </c>
      <c r="U77" s="239">
        <v>0</v>
      </c>
      <c r="V77" s="233">
        <v>0</v>
      </c>
    </row>
    <row r="78" spans="1:22" ht="31.5" x14ac:dyDescent="0.25">
      <c r="A78" s="134"/>
      <c r="B78" s="268">
        <v>200</v>
      </c>
      <c r="C78" s="268"/>
      <c r="D78" s="268"/>
      <c r="E78" s="268"/>
      <c r="F78" s="268"/>
      <c r="G78" s="268"/>
      <c r="H78" s="268"/>
      <c r="I78" s="268"/>
      <c r="J78" s="268"/>
      <c r="K78" s="268"/>
      <c r="L78" s="135">
        <v>409</v>
      </c>
      <c r="M78" s="136"/>
      <c r="N78" s="250" t="s">
        <v>497</v>
      </c>
      <c r="O78" s="249">
        <v>4</v>
      </c>
      <c r="P78" s="248">
        <v>9</v>
      </c>
      <c r="Q78" s="247" t="s">
        <v>498</v>
      </c>
      <c r="R78" s="246" t="s">
        <v>13</v>
      </c>
      <c r="S78" s="234">
        <v>199627.25</v>
      </c>
      <c r="T78" s="235">
        <v>0</v>
      </c>
      <c r="U78" s="234">
        <v>0</v>
      </c>
      <c r="V78" s="232">
        <v>0</v>
      </c>
    </row>
    <row r="79" spans="1:22" ht="31.5" x14ac:dyDescent="0.25">
      <c r="A79" s="134"/>
      <c r="B79" s="268">
        <v>240</v>
      </c>
      <c r="C79" s="268"/>
      <c r="D79" s="268"/>
      <c r="E79" s="268"/>
      <c r="F79" s="268"/>
      <c r="G79" s="268"/>
      <c r="H79" s="268"/>
      <c r="I79" s="268"/>
      <c r="J79" s="268"/>
      <c r="K79" s="268"/>
      <c r="L79" s="135">
        <v>409</v>
      </c>
      <c r="M79" s="136"/>
      <c r="N79" s="245" t="s">
        <v>110</v>
      </c>
      <c r="O79" s="244">
        <v>4</v>
      </c>
      <c r="P79" s="243">
        <v>9</v>
      </c>
      <c r="Q79" s="242" t="s">
        <v>498</v>
      </c>
      <c r="R79" s="241">
        <v>200</v>
      </c>
      <c r="S79" s="239">
        <v>199627.25</v>
      </c>
      <c r="T79" s="240">
        <v>0</v>
      </c>
      <c r="U79" s="239">
        <v>0</v>
      </c>
      <c r="V79" s="233">
        <v>0</v>
      </c>
    </row>
    <row r="80" spans="1:22" ht="47.25" x14ac:dyDescent="0.25">
      <c r="A80" s="134"/>
      <c r="B80" s="137"/>
      <c r="C80" s="137"/>
      <c r="D80" s="139"/>
      <c r="E80" s="139"/>
      <c r="F80" s="139"/>
      <c r="G80" s="140"/>
      <c r="H80" s="276" t="s">
        <v>274</v>
      </c>
      <c r="I80" s="276"/>
      <c r="J80" s="276"/>
      <c r="K80" s="276"/>
      <c r="L80" s="135">
        <v>409</v>
      </c>
      <c r="M80" s="136"/>
      <c r="N80" s="245" t="s">
        <v>111</v>
      </c>
      <c r="O80" s="244">
        <v>4</v>
      </c>
      <c r="P80" s="243">
        <v>9</v>
      </c>
      <c r="Q80" s="242" t="s">
        <v>498</v>
      </c>
      <c r="R80" s="241">
        <v>240</v>
      </c>
      <c r="S80" s="239">
        <v>199627.25</v>
      </c>
      <c r="T80" s="240">
        <v>0</v>
      </c>
      <c r="U80" s="239">
        <v>0</v>
      </c>
      <c r="V80" s="233">
        <v>0</v>
      </c>
    </row>
    <row r="81" spans="1:22" ht="31.5" x14ac:dyDescent="0.25">
      <c r="A81" s="134"/>
      <c r="B81" s="268">
        <v>200</v>
      </c>
      <c r="C81" s="268"/>
      <c r="D81" s="268"/>
      <c r="E81" s="268"/>
      <c r="F81" s="268"/>
      <c r="G81" s="268"/>
      <c r="H81" s="268"/>
      <c r="I81" s="268"/>
      <c r="J81" s="268"/>
      <c r="K81" s="268"/>
      <c r="L81" s="135">
        <v>409</v>
      </c>
      <c r="M81" s="136"/>
      <c r="N81" s="250" t="s">
        <v>453</v>
      </c>
      <c r="O81" s="249">
        <v>4</v>
      </c>
      <c r="P81" s="248">
        <v>9</v>
      </c>
      <c r="Q81" s="247" t="s">
        <v>454</v>
      </c>
      <c r="R81" s="246" t="s">
        <v>13</v>
      </c>
      <c r="S81" s="234">
        <v>624889.27</v>
      </c>
      <c r="T81" s="235">
        <v>574948.26</v>
      </c>
      <c r="U81" s="234">
        <v>524852.05000000005</v>
      </c>
      <c r="V81" s="232">
        <v>524852.05000000005</v>
      </c>
    </row>
    <row r="82" spans="1:22" ht="47.25" x14ac:dyDescent="0.25">
      <c r="A82" s="134"/>
      <c r="B82" s="268">
        <v>240</v>
      </c>
      <c r="C82" s="268"/>
      <c r="D82" s="268"/>
      <c r="E82" s="268"/>
      <c r="F82" s="268"/>
      <c r="G82" s="268"/>
      <c r="H82" s="268"/>
      <c r="I82" s="268"/>
      <c r="J82" s="268"/>
      <c r="K82" s="268"/>
      <c r="L82" s="135">
        <v>409</v>
      </c>
      <c r="M82" s="136"/>
      <c r="N82" s="245" t="s">
        <v>266</v>
      </c>
      <c r="O82" s="244">
        <v>4</v>
      </c>
      <c r="P82" s="243">
        <v>9</v>
      </c>
      <c r="Q82" s="242" t="s">
        <v>454</v>
      </c>
      <c r="R82" s="241">
        <v>600</v>
      </c>
      <c r="S82" s="239">
        <v>624889.27</v>
      </c>
      <c r="T82" s="240">
        <v>574948.26</v>
      </c>
      <c r="U82" s="239">
        <v>524852.05000000005</v>
      </c>
      <c r="V82" s="233">
        <v>524852.05000000005</v>
      </c>
    </row>
    <row r="83" spans="1:22" ht="15.75" x14ac:dyDescent="0.25">
      <c r="A83" s="134"/>
      <c r="B83" s="137"/>
      <c r="C83" s="137"/>
      <c r="D83" s="139"/>
      <c r="E83" s="139"/>
      <c r="F83" s="139"/>
      <c r="G83" s="140"/>
      <c r="H83" s="283" t="s">
        <v>275</v>
      </c>
      <c r="I83" s="284"/>
      <c r="J83" s="284"/>
      <c r="K83" s="285"/>
      <c r="L83" s="135">
        <v>409</v>
      </c>
      <c r="M83" s="136"/>
      <c r="N83" s="245" t="s">
        <v>380</v>
      </c>
      <c r="O83" s="244">
        <v>4</v>
      </c>
      <c r="P83" s="243">
        <v>9</v>
      </c>
      <c r="Q83" s="242" t="s">
        <v>454</v>
      </c>
      <c r="R83" s="241">
        <v>610</v>
      </c>
      <c r="S83" s="239">
        <v>624889.27</v>
      </c>
      <c r="T83" s="240">
        <v>574948.26</v>
      </c>
      <c r="U83" s="239">
        <v>524852.05000000005</v>
      </c>
      <c r="V83" s="233">
        <v>524852.05000000005</v>
      </c>
    </row>
    <row r="84" spans="1:22" ht="173.25" x14ac:dyDescent="0.25">
      <c r="A84" s="134"/>
      <c r="B84" s="280">
        <v>800</v>
      </c>
      <c r="C84" s="281"/>
      <c r="D84" s="281"/>
      <c r="E84" s="281"/>
      <c r="F84" s="281"/>
      <c r="G84" s="281"/>
      <c r="H84" s="281"/>
      <c r="I84" s="281"/>
      <c r="J84" s="281"/>
      <c r="K84" s="282"/>
      <c r="L84" s="135">
        <v>409</v>
      </c>
      <c r="M84" s="136"/>
      <c r="N84" s="250" t="s">
        <v>133</v>
      </c>
      <c r="O84" s="249">
        <v>4</v>
      </c>
      <c r="P84" s="248">
        <v>9</v>
      </c>
      <c r="Q84" s="247" t="s">
        <v>134</v>
      </c>
      <c r="R84" s="246" t="s">
        <v>13</v>
      </c>
      <c r="S84" s="234">
        <v>141524801.11000001</v>
      </c>
      <c r="T84" s="235">
        <v>32652672.800000001</v>
      </c>
      <c r="U84" s="234">
        <v>53008913.740000002</v>
      </c>
      <c r="V84" s="232">
        <v>53008913.740000002</v>
      </c>
    </row>
    <row r="85" spans="1:22" ht="47.25" x14ac:dyDescent="0.25">
      <c r="A85" s="134"/>
      <c r="B85" s="280">
        <v>850</v>
      </c>
      <c r="C85" s="281"/>
      <c r="D85" s="281"/>
      <c r="E85" s="281"/>
      <c r="F85" s="281"/>
      <c r="G85" s="281"/>
      <c r="H85" s="281"/>
      <c r="I85" s="281"/>
      <c r="J85" s="281"/>
      <c r="K85" s="282"/>
      <c r="L85" s="135">
        <v>409</v>
      </c>
      <c r="M85" s="136"/>
      <c r="N85" s="245" t="s">
        <v>266</v>
      </c>
      <c r="O85" s="244">
        <v>4</v>
      </c>
      <c r="P85" s="243">
        <v>9</v>
      </c>
      <c r="Q85" s="242" t="s">
        <v>134</v>
      </c>
      <c r="R85" s="241">
        <v>600</v>
      </c>
      <c r="S85" s="239">
        <v>141524801.11000001</v>
      </c>
      <c r="T85" s="240">
        <v>32652672.800000001</v>
      </c>
      <c r="U85" s="239">
        <v>53008913.740000002</v>
      </c>
      <c r="V85" s="233">
        <v>53008913.740000002</v>
      </c>
    </row>
    <row r="86" spans="1:22" ht="15.75" x14ac:dyDescent="0.25">
      <c r="A86" s="134"/>
      <c r="B86" s="137"/>
      <c r="C86" s="137"/>
      <c r="D86" s="139"/>
      <c r="E86" s="139"/>
      <c r="F86" s="139"/>
      <c r="G86" s="140"/>
      <c r="H86" s="276" t="s">
        <v>276</v>
      </c>
      <c r="I86" s="276"/>
      <c r="J86" s="276"/>
      <c r="K86" s="276"/>
      <c r="L86" s="135">
        <v>409</v>
      </c>
      <c r="M86" s="136"/>
      <c r="N86" s="245" t="s">
        <v>380</v>
      </c>
      <c r="O86" s="244">
        <v>4</v>
      </c>
      <c r="P86" s="243">
        <v>9</v>
      </c>
      <c r="Q86" s="242" t="s">
        <v>134</v>
      </c>
      <c r="R86" s="241">
        <v>610</v>
      </c>
      <c r="S86" s="239">
        <v>141524801.11000001</v>
      </c>
      <c r="T86" s="240">
        <v>32652672.800000001</v>
      </c>
      <c r="U86" s="239">
        <v>53008913.740000002</v>
      </c>
      <c r="V86" s="233">
        <v>53008913.740000002</v>
      </c>
    </row>
    <row r="87" spans="1:22" ht="47.25" x14ac:dyDescent="0.25">
      <c r="A87" s="134"/>
      <c r="B87" s="268">
        <v>200</v>
      </c>
      <c r="C87" s="268"/>
      <c r="D87" s="268"/>
      <c r="E87" s="268"/>
      <c r="F87" s="268"/>
      <c r="G87" s="268"/>
      <c r="H87" s="268"/>
      <c r="I87" s="268"/>
      <c r="J87" s="268"/>
      <c r="K87" s="268"/>
      <c r="L87" s="135">
        <v>409</v>
      </c>
      <c r="M87" s="136"/>
      <c r="N87" s="250" t="s">
        <v>455</v>
      </c>
      <c r="O87" s="249">
        <v>4</v>
      </c>
      <c r="P87" s="248">
        <v>9</v>
      </c>
      <c r="Q87" s="247" t="s">
        <v>456</v>
      </c>
      <c r="R87" s="246" t="s">
        <v>13</v>
      </c>
      <c r="S87" s="234">
        <v>6312.01</v>
      </c>
      <c r="T87" s="235">
        <v>5808</v>
      </c>
      <c r="U87" s="234">
        <v>5302</v>
      </c>
      <c r="V87" s="232">
        <v>5302</v>
      </c>
    </row>
    <row r="88" spans="1:22" ht="47.25" x14ac:dyDescent="0.25">
      <c r="A88" s="134"/>
      <c r="B88" s="268">
        <v>240</v>
      </c>
      <c r="C88" s="268"/>
      <c r="D88" s="268"/>
      <c r="E88" s="268"/>
      <c r="F88" s="268"/>
      <c r="G88" s="268"/>
      <c r="H88" s="268"/>
      <c r="I88" s="268"/>
      <c r="J88" s="268"/>
      <c r="K88" s="268"/>
      <c r="L88" s="135">
        <v>409</v>
      </c>
      <c r="M88" s="136"/>
      <c r="N88" s="245" t="s">
        <v>266</v>
      </c>
      <c r="O88" s="244">
        <v>4</v>
      </c>
      <c r="P88" s="243">
        <v>9</v>
      </c>
      <c r="Q88" s="242" t="s">
        <v>456</v>
      </c>
      <c r="R88" s="241">
        <v>600</v>
      </c>
      <c r="S88" s="239">
        <v>6312.01</v>
      </c>
      <c r="T88" s="240">
        <v>5808</v>
      </c>
      <c r="U88" s="239">
        <v>5302</v>
      </c>
      <c r="V88" s="233">
        <v>5302</v>
      </c>
    </row>
    <row r="89" spans="1:22" ht="15.75" x14ac:dyDescent="0.25">
      <c r="A89" s="134"/>
      <c r="B89" s="137"/>
      <c r="C89" s="137"/>
      <c r="D89" s="139"/>
      <c r="E89" s="139"/>
      <c r="F89" s="139"/>
      <c r="G89" s="140"/>
      <c r="H89" s="276" t="s">
        <v>277</v>
      </c>
      <c r="I89" s="276"/>
      <c r="J89" s="276"/>
      <c r="K89" s="276"/>
      <c r="L89" s="135">
        <v>409</v>
      </c>
      <c r="M89" s="136"/>
      <c r="N89" s="245" t="s">
        <v>380</v>
      </c>
      <c r="O89" s="244">
        <v>4</v>
      </c>
      <c r="P89" s="243">
        <v>9</v>
      </c>
      <c r="Q89" s="242" t="s">
        <v>456</v>
      </c>
      <c r="R89" s="241">
        <v>610</v>
      </c>
      <c r="S89" s="239">
        <v>6312.01</v>
      </c>
      <c r="T89" s="240">
        <v>5808</v>
      </c>
      <c r="U89" s="239">
        <v>5302</v>
      </c>
      <c r="V89" s="233">
        <v>5302</v>
      </c>
    </row>
    <row r="90" spans="1:22" ht="63" x14ac:dyDescent="0.25">
      <c r="A90" s="134"/>
      <c r="B90" s="268">
        <v>800</v>
      </c>
      <c r="C90" s="268"/>
      <c r="D90" s="268"/>
      <c r="E90" s="268"/>
      <c r="F90" s="268"/>
      <c r="G90" s="268"/>
      <c r="H90" s="268"/>
      <c r="I90" s="268"/>
      <c r="J90" s="268"/>
      <c r="K90" s="268"/>
      <c r="L90" s="135">
        <v>409</v>
      </c>
      <c r="M90" s="136"/>
      <c r="N90" s="250" t="s">
        <v>422</v>
      </c>
      <c r="O90" s="249">
        <v>4</v>
      </c>
      <c r="P90" s="248">
        <v>9</v>
      </c>
      <c r="Q90" s="247" t="s">
        <v>423</v>
      </c>
      <c r="R90" s="246" t="s">
        <v>13</v>
      </c>
      <c r="S90" s="234">
        <v>9821</v>
      </c>
      <c r="T90" s="235">
        <v>11837.48</v>
      </c>
      <c r="U90" s="234">
        <v>11929.94</v>
      </c>
      <c r="V90" s="232">
        <v>11929.94</v>
      </c>
    </row>
    <row r="91" spans="1:22" ht="47.25" x14ac:dyDescent="0.25">
      <c r="A91" s="134"/>
      <c r="B91" s="268">
        <v>850</v>
      </c>
      <c r="C91" s="268"/>
      <c r="D91" s="268"/>
      <c r="E91" s="268"/>
      <c r="F91" s="268"/>
      <c r="G91" s="268"/>
      <c r="H91" s="268"/>
      <c r="I91" s="268"/>
      <c r="J91" s="268"/>
      <c r="K91" s="268"/>
      <c r="L91" s="135">
        <v>409</v>
      </c>
      <c r="M91" s="136"/>
      <c r="N91" s="245" t="s">
        <v>266</v>
      </c>
      <c r="O91" s="244">
        <v>4</v>
      </c>
      <c r="P91" s="243">
        <v>9</v>
      </c>
      <c r="Q91" s="242" t="s">
        <v>423</v>
      </c>
      <c r="R91" s="241">
        <v>600</v>
      </c>
      <c r="S91" s="239">
        <v>9821</v>
      </c>
      <c r="T91" s="240">
        <v>11837.48</v>
      </c>
      <c r="U91" s="239">
        <v>11929.94</v>
      </c>
      <c r="V91" s="233">
        <v>11929.94</v>
      </c>
    </row>
    <row r="92" spans="1:22" ht="15.75" x14ac:dyDescent="0.25">
      <c r="A92" s="134"/>
      <c r="B92" s="137"/>
      <c r="C92" s="137"/>
      <c r="D92" s="139"/>
      <c r="E92" s="139"/>
      <c r="F92" s="139"/>
      <c r="G92" s="140"/>
      <c r="H92" s="276" t="s">
        <v>278</v>
      </c>
      <c r="I92" s="276"/>
      <c r="J92" s="276"/>
      <c r="K92" s="276"/>
      <c r="L92" s="135">
        <v>409</v>
      </c>
      <c r="M92" s="136"/>
      <c r="N92" s="245" t="s">
        <v>380</v>
      </c>
      <c r="O92" s="244">
        <v>4</v>
      </c>
      <c r="P92" s="243">
        <v>9</v>
      </c>
      <c r="Q92" s="242" t="s">
        <v>423</v>
      </c>
      <c r="R92" s="241">
        <v>610</v>
      </c>
      <c r="S92" s="239">
        <v>9821</v>
      </c>
      <c r="T92" s="240">
        <v>11837.48</v>
      </c>
      <c r="U92" s="239">
        <v>11929.94</v>
      </c>
      <c r="V92" s="233">
        <v>11929.94</v>
      </c>
    </row>
    <row r="93" spans="1:22" ht="189" x14ac:dyDescent="0.25">
      <c r="A93" s="134"/>
      <c r="B93" s="268">
        <v>200</v>
      </c>
      <c r="C93" s="268"/>
      <c r="D93" s="268"/>
      <c r="E93" s="268"/>
      <c r="F93" s="268"/>
      <c r="G93" s="268"/>
      <c r="H93" s="268"/>
      <c r="I93" s="268"/>
      <c r="J93" s="268"/>
      <c r="K93" s="268"/>
      <c r="L93" s="135">
        <v>409</v>
      </c>
      <c r="M93" s="136"/>
      <c r="N93" s="250" t="s">
        <v>135</v>
      </c>
      <c r="O93" s="249">
        <v>4</v>
      </c>
      <c r="P93" s="248">
        <v>9</v>
      </c>
      <c r="Q93" s="247" t="s">
        <v>136</v>
      </c>
      <c r="R93" s="246" t="s">
        <v>13</v>
      </c>
      <c r="S93" s="234">
        <v>1433155</v>
      </c>
      <c r="T93" s="235">
        <v>329825</v>
      </c>
      <c r="U93" s="234">
        <v>535444</v>
      </c>
      <c r="V93" s="232">
        <v>535444</v>
      </c>
    </row>
    <row r="94" spans="1:22" ht="47.25" x14ac:dyDescent="0.25">
      <c r="A94" s="134"/>
      <c r="B94" s="268">
        <v>240</v>
      </c>
      <c r="C94" s="268"/>
      <c r="D94" s="268"/>
      <c r="E94" s="268"/>
      <c r="F94" s="268"/>
      <c r="G94" s="268"/>
      <c r="H94" s="268"/>
      <c r="I94" s="268"/>
      <c r="J94" s="268"/>
      <c r="K94" s="268"/>
      <c r="L94" s="135">
        <v>409</v>
      </c>
      <c r="M94" s="136"/>
      <c r="N94" s="245" t="s">
        <v>266</v>
      </c>
      <c r="O94" s="244">
        <v>4</v>
      </c>
      <c r="P94" s="243">
        <v>9</v>
      </c>
      <c r="Q94" s="242" t="s">
        <v>136</v>
      </c>
      <c r="R94" s="241">
        <v>600</v>
      </c>
      <c r="S94" s="239">
        <v>1433155</v>
      </c>
      <c r="T94" s="240">
        <v>329825</v>
      </c>
      <c r="U94" s="239">
        <v>535444</v>
      </c>
      <c r="V94" s="233">
        <v>535444</v>
      </c>
    </row>
    <row r="95" spans="1:22" ht="15.75" x14ac:dyDescent="0.25">
      <c r="A95" s="134"/>
      <c r="B95" s="137"/>
      <c r="C95" s="137"/>
      <c r="D95" s="139"/>
      <c r="E95" s="139"/>
      <c r="F95" s="139"/>
      <c r="G95" s="140"/>
      <c r="H95" s="276" t="s">
        <v>279</v>
      </c>
      <c r="I95" s="276"/>
      <c r="J95" s="276"/>
      <c r="K95" s="276"/>
      <c r="L95" s="135">
        <v>409</v>
      </c>
      <c r="M95" s="136"/>
      <c r="N95" s="245" t="s">
        <v>380</v>
      </c>
      <c r="O95" s="244">
        <v>4</v>
      </c>
      <c r="P95" s="243">
        <v>9</v>
      </c>
      <c r="Q95" s="242" t="s">
        <v>136</v>
      </c>
      <c r="R95" s="241">
        <v>610</v>
      </c>
      <c r="S95" s="239">
        <v>1433155</v>
      </c>
      <c r="T95" s="240">
        <v>329825</v>
      </c>
      <c r="U95" s="239">
        <v>535444</v>
      </c>
      <c r="V95" s="233">
        <v>535444</v>
      </c>
    </row>
    <row r="96" spans="1:22" ht="63" x14ac:dyDescent="0.25">
      <c r="A96" s="134"/>
      <c r="B96" s="268">
        <v>200</v>
      </c>
      <c r="C96" s="268"/>
      <c r="D96" s="268"/>
      <c r="E96" s="268"/>
      <c r="F96" s="268"/>
      <c r="G96" s="268"/>
      <c r="H96" s="268"/>
      <c r="I96" s="268"/>
      <c r="J96" s="268"/>
      <c r="K96" s="268"/>
      <c r="L96" s="135">
        <v>409</v>
      </c>
      <c r="M96" s="136"/>
      <c r="N96" s="250" t="s">
        <v>457</v>
      </c>
      <c r="O96" s="249">
        <v>4</v>
      </c>
      <c r="P96" s="248">
        <v>9</v>
      </c>
      <c r="Q96" s="247" t="s">
        <v>458</v>
      </c>
      <c r="R96" s="246" t="s">
        <v>13</v>
      </c>
      <c r="S96" s="234">
        <v>895</v>
      </c>
      <c r="T96" s="235">
        <v>0</v>
      </c>
      <c r="U96" s="234">
        <v>0</v>
      </c>
      <c r="V96" s="232">
        <v>0</v>
      </c>
    </row>
    <row r="97" spans="1:22" ht="47.25" x14ac:dyDescent="0.25">
      <c r="A97" s="134"/>
      <c r="B97" s="268">
        <v>240</v>
      </c>
      <c r="C97" s="268"/>
      <c r="D97" s="268"/>
      <c r="E97" s="268"/>
      <c r="F97" s="268"/>
      <c r="G97" s="268"/>
      <c r="H97" s="268"/>
      <c r="I97" s="268"/>
      <c r="J97" s="268"/>
      <c r="K97" s="268"/>
      <c r="L97" s="135">
        <v>409</v>
      </c>
      <c r="M97" s="136"/>
      <c r="N97" s="245" t="s">
        <v>266</v>
      </c>
      <c r="O97" s="244">
        <v>4</v>
      </c>
      <c r="P97" s="243">
        <v>9</v>
      </c>
      <c r="Q97" s="242" t="s">
        <v>458</v>
      </c>
      <c r="R97" s="241">
        <v>600</v>
      </c>
      <c r="S97" s="239">
        <v>895</v>
      </c>
      <c r="T97" s="240">
        <v>0</v>
      </c>
      <c r="U97" s="239">
        <v>0</v>
      </c>
      <c r="V97" s="233">
        <v>0</v>
      </c>
    </row>
    <row r="98" spans="1:22" ht="15.75" x14ac:dyDescent="0.25">
      <c r="A98" s="134"/>
      <c r="B98" s="137"/>
      <c r="C98" s="137"/>
      <c r="D98" s="139"/>
      <c r="E98" s="139"/>
      <c r="F98" s="139"/>
      <c r="G98" s="140"/>
      <c r="H98" s="276" t="s">
        <v>282</v>
      </c>
      <c r="I98" s="276"/>
      <c r="J98" s="276"/>
      <c r="K98" s="276"/>
      <c r="L98" s="135">
        <v>409</v>
      </c>
      <c r="M98" s="136"/>
      <c r="N98" s="245" t="s">
        <v>380</v>
      </c>
      <c r="O98" s="244">
        <v>4</v>
      </c>
      <c r="P98" s="243">
        <v>9</v>
      </c>
      <c r="Q98" s="242" t="s">
        <v>458</v>
      </c>
      <c r="R98" s="241">
        <v>610</v>
      </c>
      <c r="S98" s="239">
        <v>895</v>
      </c>
      <c r="T98" s="240">
        <v>0</v>
      </c>
      <c r="U98" s="239">
        <v>0</v>
      </c>
      <c r="V98" s="233">
        <v>0</v>
      </c>
    </row>
    <row r="99" spans="1:22" ht="47.25" x14ac:dyDescent="0.25">
      <c r="A99" s="134"/>
      <c r="B99" s="268">
        <v>200</v>
      </c>
      <c r="C99" s="268"/>
      <c r="D99" s="268"/>
      <c r="E99" s="268"/>
      <c r="F99" s="268"/>
      <c r="G99" s="268"/>
      <c r="H99" s="268"/>
      <c r="I99" s="268"/>
      <c r="J99" s="268"/>
      <c r="K99" s="268"/>
      <c r="L99" s="135">
        <v>409</v>
      </c>
      <c r="M99" s="136"/>
      <c r="N99" s="250" t="s">
        <v>280</v>
      </c>
      <c r="O99" s="249">
        <v>4</v>
      </c>
      <c r="P99" s="248">
        <v>9</v>
      </c>
      <c r="Q99" s="247" t="s">
        <v>281</v>
      </c>
      <c r="R99" s="246" t="s">
        <v>13</v>
      </c>
      <c r="S99" s="234">
        <v>1052</v>
      </c>
      <c r="T99" s="235">
        <v>0</v>
      </c>
      <c r="U99" s="234">
        <v>0</v>
      </c>
      <c r="V99" s="232">
        <v>0</v>
      </c>
    </row>
    <row r="100" spans="1:22" ht="47.25" x14ac:dyDescent="0.25">
      <c r="A100" s="134"/>
      <c r="B100" s="268">
        <v>240</v>
      </c>
      <c r="C100" s="268"/>
      <c r="D100" s="268"/>
      <c r="E100" s="268"/>
      <c r="F100" s="268"/>
      <c r="G100" s="268"/>
      <c r="H100" s="268"/>
      <c r="I100" s="268"/>
      <c r="J100" s="268"/>
      <c r="K100" s="268"/>
      <c r="L100" s="135">
        <v>409</v>
      </c>
      <c r="M100" s="136"/>
      <c r="N100" s="245" t="s">
        <v>266</v>
      </c>
      <c r="O100" s="244">
        <v>4</v>
      </c>
      <c r="P100" s="243">
        <v>9</v>
      </c>
      <c r="Q100" s="242" t="s">
        <v>281</v>
      </c>
      <c r="R100" s="241">
        <v>600</v>
      </c>
      <c r="S100" s="239">
        <v>1052</v>
      </c>
      <c r="T100" s="240">
        <v>0</v>
      </c>
      <c r="U100" s="239">
        <v>0</v>
      </c>
      <c r="V100" s="233">
        <v>0</v>
      </c>
    </row>
    <row r="101" spans="1:22" ht="15.75" x14ac:dyDescent="0.25">
      <c r="A101" s="134"/>
      <c r="B101" s="274" t="s">
        <v>138</v>
      </c>
      <c r="C101" s="274"/>
      <c r="D101" s="274"/>
      <c r="E101" s="274"/>
      <c r="F101" s="274"/>
      <c r="G101" s="274"/>
      <c r="H101" s="274"/>
      <c r="I101" s="274"/>
      <c r="J101" s="274"/>
      <c r="K101" s="274"/>
      <c r="L101" s="135">
        <v>503</v>
      </c>
      <c r="M101" s="136"/>
      <c r="N101" s="245" t="s">
        <v>380</v>
      </c>
      <c r="O101" s="244">
        <v>4</v>
      </c>
      <c r="P101" s="243">
        <v>9</v>
      </c>
      <c r="Q101" s="242" t="s">
        <v>281</v>
      </c>
      <c r="R101" s="241">
        <v>610</v>
      </c>
      <c r="S101" s="239">
        <v>1052</v>
      </c>
      <c r="T101" s="240">
        <v>0</v>
      </c>
      <c r="U101" s="239">
        <v>0</v>
      </c>
      <c r="V101" s="233">
        <v>0</v>
      </c>
    </row>
    <row r="102" spans="1:22" ht="31.5" x14ac:dyDescent="0.25">
      <c r="A102" s="134"/>
      <c r="B102" s="274" t="s">
        <v>139</v>
      </c>
      <c r="C102" s="274"/>
      <c r="D102" s="274"/>
      <c r="E102" s="274"/>
      <c r="F102" s="274"/>
      <c r="G102" s="274"/>
      <c r="H102" s="274"/>
      <c r="I102" s="274"/>
      <c r="J102" s="274"/>
      <c r="K102" s="274"/>
      <c r="L102" s="135">
        <v>501</v>
      </c>
      <c r="M102" s="136"/>
      <c r="N102" s="250" t="s">
        <v>396</v>
      </c>
      <c r="O102" s="249">
        <v>4</v>
      </c>
      <c r="P102" s="248">
        <v>12</v>
      </c>
      <c r="Q102" s="247" t="s">
        <v>13</v>
      </c>
      <c r="R102" s="246" t="s">
        <v>13</v>
      </c>
      <c r="S102" s="234">
        <v>543311.77</v>
      </c>
      <c r="T102" s="235">
        <v>0</v>
      </c>
      <c r="U102" s="234">
        <v>0</v>
      </c>
      <c r="V102" s="232">
        <v>0</v>
      </c>
    </row>
    <row r="103" spans="1:22" ht="47.25" x14ac:dyDescent="0.25">
      <c r="A103" s="134"/>
      <c r="B103" s="137"/>
      <c r="C103" s="138"/>
      <c r="D103" s="275" t="s">
        <v>248</v>
      </c>
      <c r="E103" s="275"/>
      <c r="F103" s="275"/>
      <c r="G103" s="275"/>
      <c r="H103" s="275"/>
      <c r="I103" s="275"/>
      <c r="J103" s="275"/>
      <c r="K103" s="275"/>
      <c r="L103" s="135">
        <v>501</v>
      </c>
      <c r="M103" s="136"/>
      <c r="N103" s="250" t="s">
        <v>397</v>
      </c>
      <c r="O103" s="249">
        <v>4</v>
      </c>
      <c r="P103" s="248">
        <v>12</v>
      </c>
      <c r="Q103" s="247" t="s">
        <v>398</v>
      </c>
      <c r="R103" s="246" t="s">
        <v>13</v>
      </c>
      <c r="S103" s="234">
        <v>100000</v>
      </c>
      <c r="T103" s="235">
        <v>0</v>
      </c>
      <c r="U103" s="234">
        <v>0</v>
      </c>
      <c r="V103" s="232">
        <v>0</v>
      </c>
    </row>
    <row r="104" spans="1:22" ht="47.25" x14ac:dyDescent="0.25">
      <c r="A104" s="134"/>
      <c r="B104" s="137"/>
      <c r="C104" s="137"/>
      <c r="D104" s="139"/>
      <c r="E104" s="139"/>
      <c r="F104" s="139"/>
      <c r="G104" s="140"/>
      <c r="H104" s="276" t="s">
        <v>283</v>
      </c>
      <c r="I104" s="276"/>
      <c r="J104" s="276"/>
      <c r="K104" s="276"/>
      <c r="L104" s="135">
        <v>501</v>
      </c>
      <c r="M104" s="136"/>
      <c r="N104" s="250" t="s">
        <v>399</v>
      </c>
      <c r="O104" s="249">
        <v>4</v>
      </c>
      <c r="P104" s="248">
        <v>12</v>
      </c>
      <c r="Q104" s="247" t="s">
        <v>400</v>
      </c>
      <c r="R104" s="246" t="s">
        <v>13</v>
      </c>
      <c r="S104" s="234">
        <v>100000</v>
      </c>
      <c r="T104" s="235">
        <v>0</v>
      </c>
      <c r="U104" s="234">
        <v>0</v>
      </c>
      <c r="V104" s="232">
        <v>0</v>
      </c>
    </row>
    <row r="105" spans="1:22" ht="15.75" x14ac:dyDescent="0.25">
      <c r="A105" s="134"/>
      <c r="B105" s="268">
        <v>200</v>
      </c>
      <c r="C105" s="268"/>
      <c r="D105" s="268"/>
      <c r="E105" s="268"/>
      <c r="F105" s="268"/>
      <c r="G105" s="268"/>
      <c r="H105" s="268"/>
      <c r="I105" s="268"/>
      <c r="J105" s="268"/>
      <c r="K105" s="268"/>
      <c r="L105" s="135">
        <v>501</v>
      </c>
      <c r="M105" s="136"/>
      <c r="N105" s="245" t="s">
        <v>112</v>
      </c>
      <c r="O105" s="244">
        <v>4</v>
      </c>
      <c r="P105" s="243">
        <v>12</v>
      </c>
      <c r="Q105" s="242" t="s">
        <v>400</v>
      </c>
      <c r="R105" s="241">
        <v>800</v>
      </c>
      <c r="S105" s="239">
        <v>100000</v>
      </c>
      <c r="T105" s="240">
        <v>0</v>
      </c>
      <c r="U105" s="239">
        <v>0</v>
      </c>
      <c r="V105" s="233">
        <v>0</v>
      </c>
    </row>
    <row r="106" spans="1:22" ht="78.75" x14ac:dyDescent="0.25">
      <c r="A106" s="134"/>
      <c r="B106" s="268">
        <v>240</v>
      </c>
      <c r="C106" s="268"/>
      <c r="D106" s="268"/>
      <c r="E106" s="268"/>
      <c r="F106" s="268"/>
      <c r="G106" s="268"/>
      <c r="H106" s="268"/>
      <c r="I106" s="268"/>
      <c r="J106" s="268"/>
      <c r="K106" s="268"/>
      <c r="L106" s="135">
        <v>501</v>
      </c>
      <c r="M106" s="136"/>
      <c r="N106" s="245" t="s">
        <v>137</v>
      </c>
      <c r="O106" s="244">
        <v>4</v>
      </c>
      <c r="P106" s="243">
        <v>12</v>
      </c>
      <c r="Q106" s="242" t="s">
        <v>400</v>
      </c>
      <c r="R106" s="241">
        <v>810</v>
      </c>
      <c r="S106" s="239">
        <v>100000</v>
      </c>
      <c r="T106" s="240">
        <v>0</v>
      </c>
      <c r="U106" s="239">
        <v>0</v>
      </c>
      <c r="V106" s="233">
        <v>0</v>
      </c>
    </row>
    <row r="107" spans="1:22" ht="31.5" x14ac:dyDescent="0.25">
      <c r="A107" s="134"/>
      <c r="B107" s="274" t="s">
        <v>284</v>
      </c>
      <c r="C107" s="274"/>
      <c r="D107" s="274"/>
      <c r="E107" s="274"/>
      <c r="F107" s="274"/>
      <c r="G107" s="274"/>
      <c r="H107" s="274"/>
      <c r="I107" s="274"/>
      <c r="J107" s="274"/>
      <c r="K107" s="274"/>
      <c r="L107" s="135">
        <v>502</v>
      </c>
      <c r="M107" s="136"/>
      <c r="N107" s="250" t="s">
        <v>108</v>
      </c>
      <c r="O107" s="249">
        <v>4</v>
      </c>
      <c r="P107" s="248">
        <v>12</v>
      </c>
      <c r="Q107" s="247" t="s">
        <v>109</v>
      </c>
      <c r="R107" s="246" t="s">
        <v>13</v>
      </c>
      <c r="S107" s="234">
        <v>443311.77</v>
      </c>
      <c r="T107" s="235">
        <v>0</v>
      </c>
      <c r="U107" s="234">
        <v>0</v>
      </c>
      <c r="V107" s="232">
        <v>0</v>
      </c>
    </row>
    <row r="108" spans="1:22" ht="31.5" x14ac:dyDescent="0.25">
      <c r="A108" s="134"/>
      <c r="B108" s="137"/>
      <c r="C108" s="138"/>
      <c r="D108" s="275" t="s">
        <v>248</v>
      </c>
      <c r="E108" s="275"/>
      <c r="F108" s="275"/>
      <c r="G108" s="275"/>
      <c r="H108" s="275"/>
      <c r="I108" s="275"/>
      <c r="J108" s="275"/>
      <c r="K108" s="275"/>
      <c r="L108" s="135">
        <v>502</v>
      </c>
      <c r="M108" s="136"/>
      <c r="N108" s="250" t="s">
        <v>499</v>
      </c>
      <c r="O108" s="249">
        <v>4</v>
      </c>
      <c r="P108" s="248">
        <v>12</v>
      </c>
      <c r="Q108" s="247" t="s">
        <v>500</v>
      </c>
      <c r="R108" s="246" t="s">
        <v>13</v>
      </c>
      <c r="S108" s="234">
        <v>120000</v>
      </c>
      <c r="T108" s="235">
        <v>0</v>
      </c>
      <c r="U108" s="234">
        <v>0</v>
      </c>
      <c r="V108" s="232">
        <v>0</v>
      </c>
    </row>
    <row r="109" spans="1:22" ht="31.5" x14ac:dyDescent="0.25">
      <c r="A109" s="134"/>
      <c r="B109" s="137"/>
      <c r="C109" s="137"/>
      <c r="D109" s="139"/>
      <c r="E109" s="139"/>
      <c r="F109" s="139"/>
      <c r="G109" s="140"/>
      <c r="H109" s="276" t="s">
        <v>285</v>
      </c>
      <c r="I109" s="276"/>
      <c r="J109" s="276"/>
      <c r="K109" s="276"/>
      <c r="L109" s="135">
        <v>502</v>
      </c>
      <c r="M109" s="136"/>
      <c r="N109" s="245" t="s">
        <v>110</v>
      </c>
      <c r="O109" s="244">
        <v>4</v>
      </c>
      <c r="P109" s="243">
        <v>12</v>
      </c>
      <c r="Q109" s="242" t="s">
        <v>500</v>
      </c>
      <c r="R109" s="241">
        <v>200</v>
      </c>
      <c r="S109" s="239">
        <v>120000</v>
      </c>
      <c r="T109" s="240">
        <v>0</v>
      </c>
      <c r="U109" s="239">
        <v>0</v>
      </c>
      <c r="V109" s="233">
        <v>0</v>
      </c>
    </row>
    <row r="110" spans="1:22" ht="47.25" x14ac:dyDescent="0.25">
      <c r="A110" s="134"/>
      <c r="B110" s="268">
        <v>200</v>
      </c>
      <c r="C110" s="268"/>
      <c r="D110" s="268"/>
      <c r="E110" s="268"/>
      <c r="F110" s="268"/>
      <c r="G110" s="268"/>
      <c r="H110" s="268"/>
      <c r="I110" s="268"/>
      <c r="J110" s="268"/>
      <c r="K110" s="268"/>
      <c r="L110" s="135">
        <v>502</v>
      </c>
      <c r="M110" s="136"/>
      <c r="N110" s="245" t="s">
        <v>111</v>
      </c>
      <c r="O110" s="244">
        <v>4</v>
      </c>
      <c r="P110" s="243">
        <v>12</v>
      </c>
      <c r="Q110" s="242" t="s">
        <v>500</v>
      </c>
      <c r="R110" s="241">
        <v>240</v>
      </c>
      <c r="S110" s="239">
        <v>120000</v>
      </c>
      <c r="T110" s="240">
        <v>0</v>
      </c>
      <c r="U110" s="239">
        <v>0</v>
      </c>
      <c r="V110" s="233">
        <v>0</v>
      </c>
    </row>
    <row r="111" spans="1:22" ht="94.5" x14ac:dyDescent="0.25">
      <c r="A111" s="134"/>
      <c r="B111" s="167"/>
      <c r="C111" s="167"/>
      <c r="D111" s="167"/>
      <c r="E111" s="167"/>
      <c r="F111" s="167"/>
      <c r="G111" s="167"/>
      <c r="H111" s="167"/>
      <c r="I111" s="167"/>
      <c r="J111" s="167"/>
      <c r="K111" s="167"/>
      <c r="L111" s="135"/>
      <c r="M111" s="136"/>
      <c r="N111" s="250" t="s">
        <v>501</v>
      </c>
      <c r="O111" s="249">
        <v>4</v>
      </c>
      <c r="P111" s="248">
        <v>12</v>
      </c>
      <c r="Q111" s="247" t="s">
        <v>502</v>
      </c>
      <c r="R111" s="246" t="s">
        <v>13</v>
      </c>
      <c r="S111" s="234">
        <v>323311.77</v>
      </c>
      <c r="T111" s="235">
        <v>0</v>
      </c>
      <c r="U111" s="234">
        <v>0</v>
      </c>
      <c r="V111" s="232">
        <v>0</v>
      </c>
    </row>
    <row r="112" spans="1:22" ht="31.5" x14ac:dyDescent="0.25">
      <c r="A112" s="134"/>
      <c r="B112" s="167"/>
      <c r="C112" s="167"/>
      <c r="D112" s="167"/>
      <c r="E112" s="167"/>
      <c r="F112" s="167"/>
      <c r="G112" s="167"/>
      <c r="H112" s="167"/>
      <c r="I112" s="167"/>
      <c r="J112" s="167"/>
      <c r="K112" s="167"/>
      <c r="L112" s="135"/>
      <c r="M112" s="136"/>
      <c r="N112" s="245" t="s">
        <v>110</v>
      </c>
      <c r="O112" s="244">
        <v>4</v>
      </c>
      <c r="P112" s="243">
        <v>12</v>
      </c>
      <c r="Q112" s="242" t="s">
        <v>502</v>
      </c>
      <c r="R112" s="241">
        <v>200</v>
      </c>
      <c r="S112" s="239">
        <v>323311.77</v>
      </c>
      <c r="T112" s="240">
        <v>0</v>
      </c>
      <c r="U112" s="239">
        <v>0</v>
      </c>
      <c r="V112" s="233">
        <v>0</v>
      </c>
    </row>
    <row r="113" spans="1:22" ht="47.25" x14ac:dyDescent="0.25">
      <c r="A113" s="134"/>
      <c r="B113" s="167"/>
      <c r="C113" s="167"/>
      <c r="D113" s="167"/>
      <c r="E113" s="167"/>
      <c r="F113" s="167"/>
      <c r="G113" s="167"/>
      <c r="H113" s="167"/>
      <c r="I113" s="167"/>
      <c r="J113" s="167"/>
      <c r="K113" s="167"/>
      <c r="L113" s="135"/>
      <c r="M113" s="136"/>
      <c r="N113" s="245" t="s">
        <v>111</v>
      </c>
      <c r="O113" s="244">
        <v>4</v>
      </c>
      <c r="P113" s="243">
        <v>12</v>
      </c>
      <c r="Q113" s="242" t="s">
        <v>502</v>
      </c>
      <c r="R113" s="241">
        <v>240</v>
      </c>
      <c r="S113" s="239">
        <v>323311.77</v>
      </c>
      <c r="T113" s="240">
        <v>0</v>
      </c>
      <c r="U113" s="239">
        <v>0</v>
      </c>
      <c r="V113" s="233">
        <v>0</v>
      </c>
    </row>
    <row r="114" spans="1:22" ht="31.5" x14ac:dyDescent="0.25">
      <c r="A114" s="134"/>
      <c r="B114" s="268">
        <v>240</v>
      </c>
      <c r="C114" s="268"/>
      <c r="D114" s="268"/>
      <c r="E114" s="268"/>
      <c r="F114" s="268"/>
      <c r="G114" s="268"/>
      <c r="H114" s="268"/>
      <c r="I114" s="268"/>
      <c r="J114" s="268"/>
      <c r="K114" s="268"/>
      <c r="L114" s="135">
        <v>502</v>
      </c>
      <c r="M114" s="136"/>
      <c r="N114" s="250" t="s">
        <v>138</v>
      </c>
      <c r="O114" s="249">
        <v>5</v>
      </c>
      <c r="P114" s="248">
        <v>0</v>
      </c>
      <c r="Q114" s="247" t="s">
        <v>13</v>
      </c>
      <c r="R114" s="246" t="s">
        <v>13</v>
      </c>
      <c r="S114" s="234">
        <v>138424995.41999999</v>
      </c>
      <c r="T114" s="235">
        <v>123985300.12</v>
      </c>
      <c r="U114" s="234">
        <v>95431660.659999996</v>
      </c>
      <c r="V114" s="232">
        <v>95431660.659999996</v>
      </c>
    </row>
    <row r="115" spans="1:22" ht="15.75" x14ac:dyDescent="0.25">
      <c r="A115" s="134"/>
      <c r="B115" s="137"/>
      <c r="C115" s="137"/>
      <c r="D115" s="139"/>
      <c r="E115" s="139"/>
      <c r="F115" s="139"/>
      <c r="G115" s="140"/>
      <c r="H115" s="276" t="s">
        <v>286</v>
      </c>
      <c r="I115" s="276"/>
      <c r="J115" s="276"/>
      <c r="K115" s="276"/>
      <c r="L115" s="135">
        <v>502</v>
      </c>
      <c r="M115" s="136"/>
      <c r="N115" s="250" t="s">
        <v>139</v>
      </c>
      <c r="O115" s="249">
        <v>5</v>
      </c>
      <c r="P115" s="248">
        <v>1</v>
      </c>
      <c r="Q115" s="247" t="s">
        <v>13</v>
      </c>
      <c r="R115" s="246" t="s">
        <v>13</v>
      </c>
      <c r="S115" s="234">
        <v>488475.09</v>
      </c>
      <c r="T115" s="235">
        <v>211374.7</v>
      </c>
      <c r="U115" s="234">
        <v>211374.7</v>
      </c>
      <c r="V115" s="232">
        <v>211374.7</v>
      </c>
    </row>
    <row r="116" spans="1:22" ht="31.5" x14ac:dyDescent="0.25">
      <c r="A116" s="134"/>
      <c r="B116" s="268">
        <v>200</v>
      </c>
      <c r="C116" s="268"/>
      <c r="D116" s="268"/>
      <c r="E116" s="268"/>
      <c r="F116" s="268"/>
      <c r="G116" s="268"/>
      <c r="H116" s="268"/>
      <c r="I116" s="268"/>
      <c r="J116" s="268"/>
      <c r="K116" s="268"/>
      <c r="L116" s="135">
        <v>502</v>
      </c>
      <c r="M116" s="136"/>
      <c r="N116" s="250" t="s">
        <v>108</v>
      </c>
      <c r="O116" s="249">
        <v>5</v>
      </c>
      <c r="P116" s="248">
        <v>1</v>
      </c>
      <c r="Q116" s="247" t="s">
        <v>109</v>
      </c>
      <c r="R116" s="246" t="s">
        <v>13</v>
      </c>
      <c r="S116" s="234">
        <v>488475.09</v>
      </c>
      <c r="T116" s="235">
        <v>211374.7</v>
      </c>
      <c r="U116" s="234">
        <v>211374.7</v>
      </c>
      <c r="V116" s="232">
        <v>211374.7</v>
      </c>
    </row>
    <row r="117" spans="1:22" ht="47.25" x14ac:dyDescent="0.25">
      <c r="A117" s="134"/>
      <c r="B117" s="268">
        <v>240</v>
      </c>
      <c r="C117" s="268"/>
      <c r="D117" s="268"/>
      <c r="E117" s="268"/>
      <c r="F117" s="268"/>
      <c r="G117" s="268"/>
      <c r="H117" s="268"/>
      <c r="I117" s="268"/>
      <c r="J117" s="268"/>
      <c r="K117" s="268"/>
      <c r="L117" s="135">
        <v>502</v>
      </c>
      <c r="M117" s="136"/>
      <c r="N117" s="250" t="s">
        <v>140</v>
      </c>
      <c r="O117" s="249">
        <v>5</v>
      </c>
      <c r="P117" s="248">
        <v>1</v>
      </c>
      <c r="Q117" s="247" t="s">
        <v>141</v>
      </c>
      <c r="R117" s="246" t="s">
        <v>13</v>
      </c>
      <c r="S117" s="234">
        <v>80157.7</v>
      </c>
      <c r="T117" s="235">
        <v>80157.7</v>
      </c>
      <c r="U117" s="234">
        <v>80157.7</v>
      </c>
      <c r="V117" s="232">
        <v>80157.7</v>
      </c>
    </row>
    <row r="118" spans="1:22" ht="31.5" x14ac:dyDescent="0.25">
      <c r="A118" s="134"/>
      <c r="B118" s="137"/>
      <c r="C118" s="137"/>
      <c r="D118" s="139"/>
      <c r="E118" s="139"/>
      <c r="F118" s="139"/>
      <c r="G118" s="140"/>
      <c r="H118" s="276" t="s">
        <v>289</v>
      </c>
      <c r="I118" s="276"/>
      <c r="J118" s="276"/>
      <c r="K118" s="276"/>
      <c r="L118" s="135">
        <v>502</v>
      </c>
      <c r="M118" s="136"/>
      <c r="N118" s="245" t="s">
        <v>110</v>
      </c>
      <c r="O118" s="244">
        <v>5</v>
      </c>
      <c r="P118" s="243">
        <v>1</v>
      </c>
      <c r="Q118" s="242" t="s">
        <v>141</v>
      </c>
      <c r="R118" s="241">
        <v>200</v>
      </c>
      <c r="S118" s="239">
        <v>80157.7</v>
      </c>
      <c r="T118" s="240">
        <v>80157.7</v>
      </c>
      <c r="U118" s="239">
        <v>80157.7</v>
      </c>
      <c r="V118" s="233">
        <v>80157.7</v>
      </c>
    </row>
    <row r="119" spans="1:22" ht="47.25" x14ac:dyDescent="0.25">
      <c r="A119" s="134"/>
      <c r="B119" s="137"/>
      <c r="C119" s="137"/>
      <c r="D119" s="139"/>
      <c r="E119" s="139"/>
      <c r="F119" s="139"/>
      <c r="G119" s="140"/>
      <c r="H119" s="276" t="s">
        <v>292</v>
      </c>
      <c r="I119" s="276"/>
      <c r="J119" s="276"/>
      <c r="K119" s="276"/>
      <c r="L119" s="135">
        <v>502</v>
      </c>
      <c r="M119" s="136"/>
      <c r="N119" s="245" t="s">
        <v>111</v>
      </c>
      <c r="O119" s="244">
        <v>5</v>
      </c>
      <c r="P119" s="243">
        <v>1</v>
      </c>
      <c r="Q119" s="242" t="s">
        <v>141</v>
      </c>
      <c r="R119" s="241">
        <v>240</v>
      </c>
      <c r="S119" s="239">
        <v>80157.7</v>
      </c>
      <c r="T119" s="240">
        <v>80157.7</v>
      </c>
      <c r="U119" s="239">
        <v>80157.7</v>
      </c>
      <c r="V119" s="233">
        <v>80157.7</v>
      </c>
    </row>
    <row r="120" spans="1:22" ht="31.5" x14ac:dyDescent="0.25">
      <c r="A120" s="134"/>
      <c r="B120" s="268">
        <v>200</v>
      </c>
      <c r="C120" s="268"/>
      <c r="D120" s="268"/>
      <c r="E120" s="268"/>
      <c r="F120" s="268"/>
      <c r="G120" s="268"/>
      <c r="H120" s="268"/>
      <c r="I120" s="268"/>
      <c r="J120" s="268"/>
      <c r="K120" s="268"/>
      <c r="L120" s="135">
        <v>502</v>
      </c>
      <c r="M120" s="136"/>
      <c r="N120" s="250" t="s">
        <v>401</v>
      </c>
      <c r="O120" s="249">
        <v>5</v>
      </c>
      <c r="P120" s="248">
        <v>1</v>
      </c>
      <c r="Q120" s="247" t="s">
        <v>402</v>
      </c>
      <c r="R120" s="246" t="s">
        <v>13</v>
      </c>
      <c r="S120" s="234">
        <v>408317.39</v>
      </c>
      <c r="T120" s="235">
        <v>131217</v>
      </c>
      <c r="U120" s="234">
        <v>131217</v>
      </c>
      <c r="V120" s="232">
        <v>131217</v>
      </c>
    </row>
    <row r="121" spans="1:22" ht="31.5" x14ac:dyDescent="0.25">
      <c r="A121" s="134"/>
      <c r="B121" s="268">
        <v>240</v>
      </c>
      <c r="C121" s="268"/>
      <c r="D121" s="268"/>
      <c r="E121" s="268"/>
      <c r="F121" s="268"/>
      <c r="G121" s="268"/>
      <c r="H121" s="268"/>
      <c r="I121" s="268"/>
      <c r="J121" s="268"/>
      <c r="K121" s="268"/>
      <c r="L121" s="135">
        <v>502</v>
      </c>
      <c r="M121" s="136"/>
      <c r="N121" s="245" t="s">
        <v>110</v>
      </c>
      <c r="O121" s="244">
        <v>5</v>
      </c>
      <c r="P121" s="243">
        <v>1</v>
      </c>
      <c r="Q121" s="242" t="s">
        <v>402</v>
      </c>
      <c r="R121" s="241">
        <v>200</v>
      </c>
      <c r="S121" s="239">
        <v>408317.39</v>
      </c>
      <c r="T121" s="240">
        <v>131217</v>
      </c>
      <c r="U121" s="239">
        <v>131217</v>
      </c>
      <c r="V121" s="233">
        <v>131217</v>
      </c>
    </row>
    <row r="122" spans="1:22" ht="47.25" x14ac:dyDescent="0.25">
      <c r="A122" s="134"/>
      <c r="B122" s="137"/>
      <c r="C122" s="137"/>
      <c r="D122" s="139"/>
      <c r="E122" s="139"/>
      <c r="F122" s="139"/>
      <c r="G122" s="140"/>
      <c r="H122" s="276" t="s">
        <v>293</v>
      </c>
      <c r="I122" s="276"/>
      <c r="J122" s="276"/>
      <c r="K122" s="276"/>
      <c r="L122" s="135">
        <v>502</v>
      </c>
      <c r="M122" s="136"/>
      <c r="N122" s="245" t="s">
        <v>111</v>
      </c>
      <c r="O122" s="244">
        <v>5</v>
      </c>
      <c r="P122" s="243">
        <v>1</v>
      </c>
      <c r="Q122" s="242" t="s">
        <v>402</v>
      </c>
      <c r="R122" s="241">
        <v>240</v>
      </c>
      <c r="S122" s="239">
        <v>408317.39</v>
      </c>
      <c r="T122" s="240">
        <v>131217</v>
      </c>
      <c r="U122" s="239">
        <v>131217</v>
      </c>
      <c r="V122" s="233">
        <v>131217</v>
      </c>
    </row>
    <row r="123" spans="1:22" ht="15.75" x14ac:dyDescent="0.25">
      <c r="A123" s="134"/>
      <c r="B123" s="268">
        <v>200</v>
      </c>
      <c r="C123" s="268"/>
      <c r="D123" s="268"/>
      <c r="E123" s="268"/>
      <c r="F123" s="268"/>
      <c r="G123" s="268"/>
      <c r="H123" s="268"/>
      <c r="I123" s="268"/>
      <c r="J123" s="268"/>
      <c r="K123" s="268"/>
      <c r="L123" s="135">
        <v>502</v>
      </c>
      <c r="M123" s="136"/>
      <c r="N123" s="250" t="s">
        <v>284</v>
      </c>
      <c r="O123" s="249">
        <v>5</v>
      </c>
      <c r="P123" s="248">
        <v>2</v>
      </c>
      <c r="Q123" s="247" t="s">
        <v>13</v>
      </c>
      <c r="R123" s="246" t="s">
        <v>13</v>
      </c>
      <c r="S123" s="234">
        <v>57842128.43</v>
      </c>
      <c r="T123" s="235">
        <v>41840351</v>
      </c>
      <c r="U123" s="234">
        <v>41840351</v>
      </c>
      <c r="V123" s="232">
        <v>41840351</v>
      </c>
    </row>
    <row r="124" spans="1:22" ht="31.5" x14ac:dyDescent="0.25">
      <c r="A124" s="134"/>
      <c r="B124" s="268">
        <v>240</v>
      </c>
      <c r="C124" s="268"/>
      <c r="D124" s="268"/>
      <c r="E124" s="268"/>
      <c r="F124" s="268"/>
      <c r="G124" s="268"/>
      <c r="H124" s="268"/>
      <c r="I124" s="268"/>
      <c r="J124" s="268"/>
      <c r="K124" s="268"/>
      <c r="L124" s="135">
        <v>502</v>
      </c>
      <c r="M124" s="136"/>
      <c r="N124" s="250" t="s">
        <v>108</v>
      </c>
      <c r="O124" s="249">
        <v>5</v>
      </c>
      <c r="P124" s="248">
        <v>2</v>
      </c>
      <c r="Q124" s="247" t="s">
        <v>109</v>
      </c>
      <c r="R124" s="246" t="s">
        <v>13</v>
      </c>
      <c r="S124" s="234">
        <v>57842128.43</v>
      </c>
      <c r="T124" s="235">
        <v>41840351</v>
      </c>
      <c r="U124" s="234">
        <v>41840351</v>
      </c>
      <c r="V124" s="232">
        <v>41840351</v>
      </c>
    </row>
    <row r="125" spans="1:22" ht="15.75" x14ac:dyDescent="0.25">
      <c r="A125" s="134"/>
      <c r="B125" s="137"/>
      <c r="C125" s="137"/>
      <c r="D125" s="139"/>
      <c r="E125" s="139"/>
      <c r="F125" s="139"/>
      <c r="G125" s="140"/>
      <c r="H125" s="276" t="s">
        <v>294</v>
      </c>
      <c r="I125" s="276"/>
      <c r="J125" s="276"/>
      <c r="K125" s="276"/>
      <c r="L125" s="135">
        <v>502</v>
      </c>
      <c r="M125" s="136"/>
      <c r="N125" s="250" t="s">
        <v>503</v>
      </c>
      <c r="O125" s="249">
        <v>5</v>
      </c>
      <c r="P125" s="248">
        <v>2</v>
      </c>
      <c r="Q125" s="247" t="s">
        <v>504</v>
      </c>
      <c r="R125" s="246" t="s">
        <v>13</v>
      </c>
      <c r="S125" s="234">
        <v>1668324.28</v>
      </c>
      <c r="T125" s="235">
        <v>0</v>
      </c>
      <c r="U125" s="234">
        <v>0</v>
      </c>
      <c r="V125" s="232">
        <v>0</v>
      </c>
    </row>
    <row r="126" spans="1:22" ht="15.75" x14ac:dyDescent="0.25">
      <c r="A126" s="134"/>
      <c r="B126" s="268">
        <v>400</v>
      </c>
      <c r="C126" s="268"/>
      <c r="D126" s="268"/>
      <c r="E126" s="268"/>
      <c r="F126" s="268"/>
      <c r="G126" s="268"/>
      <c r="H126" s="268"/>
      <c r="I126" s="268"/>
      <c r="J126" s="268"/>
      <c r="K126" s="268"/>
      <c r="L126" s="135">
        <v>502</v>
      </c>
      <c r="M126" s="136"/>
      <c r="N126" s="245" t="s">
        <v>112</v>
      </c>
      <c r="O126" s="244">
        <v>5</v>
      </c>
      <c r="P126" s="243">
        <v>2</v>
      </c>
      <c r="Q126" s="242" t="s">
        <v>504</v>
      </c>
      <c r="R126" s="241">
        <v>800</v>
      </c>
      <c r="S126" s="239">
        <v>1668324.28</v>
      </c>
      <c r="T126" s="240">
        <v>0</v>
      </c>
      <c r="U126" s="239">
        <v>0</v>
      </c>
      <c r="V126" s="233">
        <v>0</v>
      </c>
    </row>
    <row r="127" spans="1:22" ht="78.75" x14ac:dyDescent="0.25">
      <c r="A127" s="134"/>
      <c r="B127" s="268">
        <v>410</v>
      </c>
      <c r="C127" s="268"/>
      <c r="D127" s="268"/>
      <c r="E127" s="268"/>
      <c r="F127" s="268"/>
      <c r="G127" s="268"/>
      <c r="H127" s="268"/>
      <c r="I127" s="268"/>
      <c r="J127" s="268"/>
      <c r="K127" s="268"/>
      <c r="L127" s="135">
        <v>502</v>
      </c>
      <c r="M127" s="136"/>
      <c r="N127" s="245" t="s">
        <v>137</v>
      </c>
      <c r="O127" s="244">
        <v>5</v>
      </c>
      <c r="P127" s="243">
        <v>2</v>
      </c>
      <c r="Q127" s="242" t="s">
        <v>504</v>
      </c>
      <c r="R127" s="241">
        <v>810</v>
      </c>
      <c r="S127" s="239">
        <v>1668324.28</v>
      </c>
      <c r="T127" s="240">
        <v>0</v>
      </c>
      <c r="U127" s="239">
        <v>0</v>
      </c>
      <c r="V127" s="233">
        <v>0</v>
      </c>
    </row>
    <row r="128" spans="1:22" ht="31.5" x14ac:dyDescent="0.25">
      <c r="A128" s="134"/>
      <c r="B128" s="268">
        <v>800</v>
      </c>
      <c r="C128" s="268"/>
      <c r="D128" s="268"/>
      <c r="E128" s="268"/>
      <c r="F128" s="268"/>
      <c r="G128" s="268"/>
      <c r="H128" s="268"/>
      <c r="I128" s="268"/>
      <c r="J128" s="268"/>
      <c r="K128" s="268"/>
      <c r="L128" s="135">
        <v>502</v>
      </c>
      <c r="M128" s="136"/>
      <c r="N128" s="250" t="s">
        <v>505</v>
      </c>
      <c r="O128" s="249">
        <v>5</v>
      </c>
      <c r="P128" s="248">
        <v>2</v>
      </c>
      <c r="Q128" s="247" t="s">
        <v>506</v>
      </c>
      <c r="R128" s="246" t="s">
        <v>13</v>
      </c>
      <c r="S128" s="234">
        <v>350000</v>
      </c>
      <c r="T128" s="235">
        <v>0</v>
      </c>
      <c r="U128" s="234">
        <v>0</v>
      </c>
      <c r="V128" s="232">
        <v>0</v>
      </c>
    </row>
    <row r="129" spans="1:22" ht="15.75" x14ac:dyDescent="0.25">
      <c r="A129" s="134"/>
      <c r="B129" s="268">
        <v>830</v>
      </c>
      <c r="C129" s="268"/>
      <c r="D129" s="268"/>
      <c r="E129" s="268"/>
      <c r="F129" s="268"/>
      <c r="G129" s="268"/>
      <c r="H129" s="268"/>
      <c r="I129" s="268"/>
      <c r="J129" s="268"/>
      <c r="K129" s="268"/>
      <c r="L129" s="135">
        <v>502</v>
      </c>
      <c r="M129" s="136"/>
      <c r="N129" s="245" t="s">
        <v>112</v>
      </c>
      <c r="O129" s="244">
        <v>5</v>
      </c>
      <c r="P129" s="243">
        <v>2</v>
      </c>
      <c r="Q129" s="242" t="s">
        <v>506</v>
      </c>
      <c r="R129" s="241">
        <v>800</v>
      </c>
      <c r="S129" s="239">
        <v>350000</v>
      </c>
      <c r="T129" s="240">
        <v>0</v>
      </c>
      <c r="U129" s="239">
        <v>0</v>
      </c>
      <c r="V129" s="233">
        <v>0</v>
      </c>
    </row>
    <row r="130" spans="1:22" ht="78.75" x14ac:dyDescent="0.25">
      <c r="A130" s="134"/>
      <c r="B130" s="137"/>
      <c r="C130" s="137"/>
      <c r="D130" s="139"/>
      <c r="E130" s="139"/>
      <c r="F130" s="139"/>
      <c r="G130" s="140"/>
      <c r="H130" s="276" t="s">
        <v>297</v>
      </c>
      <c r="I130" s="276"/>
      <c r="J130" s="276"/>
      <c r="K130" s="276"/>
      <c r="L130" s="135">
        <v>502</v>
      </c>
      <c r="M130" s="136"/>
      <c r="N130" s="245" t="s">
        <v>137</v>
      </c>
      <c r="O130" s="244">
        <v>5</v>
      </c>
      <c r="P130" s="243">
        <v>2</v>
      </c>
      <c r="Q130" s="242" t="s">
        <v>506</v>
      </c>
      <c r="R130" s="241">
        <v>810</v>
      </c>
      <c r="S130" s="239">
        <v>350000</v>
      </c>
      <c r="T130" s="240">
        <v>0</v>
      </c>
      <c r="U130" s="239">
        <v>0</v>
      </c>
      <c r="V130" s="233">
        <v>0</v>
      </c>
    </row>
    <row r="131" spans="1:22" ht="31.5" x14ac:dyDescent="0.25">
      <c r="A131" s="134"/>
      <c r="B131" s="268">
        <v>800</v>
      </c>
      <c r="C131" s="268"/>
      <c r="D131" s="268"/>
      <c r="E131" s="268"/>
      <c r="F131" s="268"/>
      <c r="G131" s="268"/>
      <c r="H131" s="268"/>
      <c r="I131" s="268"/>
      <c r="J131" s="268"/>
      <c r="K131" s="268"/>
      <c r="L131" s="135">
        <v>502</v>
      </c>
      <c r="M131" s="136"/>
      <c r="N131" s="250" t="s">
        <v>287</v>
      </c>
      <c r="O131" s="249">
        <v>5</v>
      </c>
      <c r="P131" s="248">
        <v>2</v>
      </c>
      <c r="Q131" s="247" t="s">
        <v>288</v>
      </c>
      <c r="R131" s="246" t="s">
        <v>13</v>
      </c>
      <c r="S131" s="234">
        <v>2391752</v>
      </c>
      <c r="T131" s="235">
        <v>2191752</v>
      </c>
      <c r="U131" s="234">
        <v>2191752</v>
      </c>
      <c r="V131" s="232">
        <v>2191752</v>
      </c>
    </row>
    <row r="132" spans="1:22" ht="31.5" x14ac:dyDescent="0.25">
      <c r="A132" s="134"/>
      <c r="B132" s="268">
        <v>810</v>
      </c>
      <c r="C132" s="268"/>
      <c r="D132" s="268"/>
      <c r="E132" s="268"/>
      <c r="F132" s="268"/>
      <c r="G132" s="268"/>
      <c r="H132" s="268"/>
      <c r="I132" s="268"/>
      <c r="J132" s="268"/>
      <c r="K132" s="268"/>
      <c r="L132" s="135">
        <v>502</v>
      </c>
      <c r="M132" s="136"/>
      <c r="N132" s="245" t="s">
        <v>110</v>
      </c>
      <c r="O132" s="244">
        <v>5</v>
      </c>
      <c r="P132" s="243">
        <v>2</v>
      </c>
      <c r="Q132" s="242" t="s">
        <v>288</v>
      </c>
      <c r="R132" s="241">
        <v>200</v>
      </c>
      <c r="S132" s="239">
        <v>2391752</v>
      </c>
      <c r="T132" s="240">
        <v>2191752</v>
      </c>
      <c r="U132" s="239">
        <v>2191752</v>
      </c>
      <c r="V132" s="233">
        <v>2191752</v>
      </c>
    </row>
    <row r="133" spans="1:22" ht="47.25" x14ac:dyDescent="0.25">
      <c r="A133" s="134"/>
      <c r="B133" s="137"/>
      <c r="C133" s="137"/>
      <c r="D133" s="139"/>
      <c r="E133" s="139"/>
      <c r="F133" s="139"/>
      <c r="G133" s="140"/>
      <c r="H133" s="276" t="s">
        <v>300</v>
      </c>
      <c r="I133" s="276"/>
      <c r="J133" s="276"/>
      <c r="K133" s="276"/>
      <c r="L133" s="135">
        <v>502</v>
      </c>
      <c r="M133" s="136"/>
      <c r="N133" s="245" t="s">
        <v>111</v>
      </c>
      <c r="O133" s="244">
        <v>5</v>
      </c>
      <c r="P133" s="243">
        <v>2</v>
      </c>
      <c r="Q133" s="242" t="s">
        <v>288</v>
      </c>
      <c r="R133" s="241">
        <v>240</v>
      </c>
      <c r="S133" s="239">
        <v>2391752</v>
      </c>
      <c r="T133" s="240">
        <v>2191752</v>
      </c>
      <c r="U133" s="239">
        <v>2191752</v>
      </c>
      <c r="V133" s="233">
        <v>2191752</v>
      </c>
    </row>
    <row r="134" spans="1:22" ht="126" x14ac:dyDescent="0.25">
      <c r="A134" s="134"/>
      <c r="B134" s="268">
        <v>200</v>
      </c>
      <c r="C134" s="268"/>
      <c r="D134" s="268"/>
      <c r="E134" s="268"/>
      <c r="F134" s="268"/>
      <c r="G134" s="268"/>
      <c r="H134" s="268"/>
      <c r="I134" s="268"/>
      <c r="J134" s="268"/>
      <c r="K134" s="268"/>
      <c r="L134" s="135">
        <v>502</v>
      </c>
      <c r="M134" s="136"/>
      <c r="N134" s="250" t="s">
        <v>290</v>
      </c>
      <c r="O134" s="249">
        <v>5</v>
      </c>
      <c r="P134" s="248">
        <v>2</v>
      </c>
      <c r="Q134" s="247" t="s">
        <v>291</v>
      </c>
      <c r="R134" s="246" t="s">
        <v>13</v>
      </c>
      <c r="S134" s="234">
        <v>39053870</v>
      </c>
      <c r="T134" s="235">
        <v>39053870</v>
      </c>
      <c r="U134" s="234">
        <v>39053870</v>
      </c>
      <c r="V134" s="232">
        <v>39053870</v>
      </c>
    </row>
    <row r="135" spans="1:22" ht="15.75" x14ac:dyDescent="0.25">
      <c r="A135" s="134"/>
      <c r="B135" s="268">
        <v>240</v>
      </c>
      <c r="C135" s="268"/>
      <c r="D135" s="268"/>
      <c r="E135" s="268"/>
      <c r="F135" s="268"/>
      <c r="G135" s="268"/>
      <c r="H135" s="268"/>
      <c r="I135" s="268"/>
      <c r="J135" s="268"/>
      <c r="K135" s="268"/>
      <c r="L135" s="135">
        <v>502</v>
      </c>
      <c r="M135" s="136"/>
      <c r="N135" s="245" t="s">
        <v>112</v>
      </c>
      <c r="O135" s="244">
        <v>5</v>
      </c>
      <c r="P135" s="243">
        <v>2</v>
      </c>
      <c r="Q135" s="242" t="s">
        <v>291</v>
      </c>
      <c r="R135" s="241">
        <v>800</v>
      </c>
      <c r="S135" s="239">
        <v>39053870</v>
      </c>
      <c r="T135" s="240">
        <v>39053870</v>
      </c>
      <c r="U135" s="239">
        <v>39053870</v>
      </c>
      <c r="V135" s="233">
        <v>39053870</v>
      </c>
    </row>
    <row r="136" spans="1:22" ht="78.75" x14ac:dyDescent="0.25">
      <c r="A136" s="134"/>
      <c r="B136" s="137"/>
      <c r="C136" s="137"/>
      <c r="D136" s="139"/>
      <c r="E136" s="139"/>
      <c r="F136" s="139"/>
      <c r="G136" s="140"/>
      <c r="H136" s="276" t="s">
        <v>301</v>
      </c>
      <c r="I136" s="276"/>
      <c r="J136" s="276"/>
      <c r="K136" s="276"/>
      <c r="L136" s="135">
        <v>502</v>
      </c>
      <c r="M136" s="136"/>
      <c r="N136" s="245" t="s">
        <v>137</v>
      </c>
      <c r="O136" s="244">
        <v>5</v>
      </c>
      <c r="P136" s="243">
        <v>2</v>
      </c>
      <c r="Q136" s="242" t="s">
        <v>291</v>
      </c>
      <c r="R136" s="241">
        <v>810</v>
      </c>
      <c r="S136" s="239">
        <v>39053870</v>
      </c>
      <c r="T136" s="240">
        <v>39053870</v>
      </c>
      <c r="U136" s="239">
        <v>39053870</v>
      </c>
      <c r="V136" s="233">
        <v>39053870</v>
      </c>
    </row>
    <row r="137" spans="1:22" ht="47.25" x14ac:dyDescent="0.25">
      <c r="A137" s="134"/>
      <c r="B137" s="268">
        <v>200</v>
      </c>
      <c r="C137" s="268"/>
      <c r="D137" s="268"/>
      <c r="E137" s="268"/>
      <c r="F137" s="268"/>
      <c r="G137" s="268"/>
      <c r="H137" s="268"/>
      <c r="I137" s="268"/>
      <c r="J137" s="268"/>
      <c r="K137" s="268"/>
      <c r="L137" s="135">
        <v>502</v>
      </c>
      <c r="M137" s="136"/>
      <c r="N137" s="250" t="s">
        <v>484</v>
      </c>
      <c r="O137" s="249">
        <v>5</v>
      </c>
      <c r="P137" s="248">
        <v>2</v>
      </c>
      <c r="Q137" s="247" t="s">
        <v>485</v>
      </c>
      <c r="R137" s="246" t="s">
        <v>13</v>
      </c>
      <c r="S137" s="234">
        <v>5310000</v>
      </c>
      <c r="T137" s="235">
        <v>0</v>
      </c>
      <c r="U137" s="234">
        <v>0</v>
      </c>
      <c r="V137" s="232">
        <v>0</v>
      </c>
    </row>
    <row r="138" spans="1:22" ht="15.75" x14ac:dyDescent="0.25">
      <c r="A138" s="134"/>
      <c r="B138" s="268">
        <v>240</v>
      </c>
      <c r="C138" s="268"/>
      <c r="D138" s="268"/>
      <c r="E138" s="268"/>
      <c r="F138" s="268"/>
      <c r="G138" s="268"/>
      <c r="H138" s="268"/>
      <c r="I138" s="268"/>
      <c r="J138" s="268"/>
      <c r="K138" s="268"/>
      <c r="L138" s="135">
        <v>502</v>
      </c>
      <c r="M138" s="136"/>
      <c r="N138" s="245" t="s">
        <v>112</v>
      </c>
      <c r="O138" s="244">
        <v>5</v>
      </c>
      <c r="P138" s="243">
        <v>2</v>
      </c>
      <c r="Q138" s="242" t="s">
        <v>485</v>
      </c>
      <c r="R138" s="241">
        <v>800</v>
      </c>
      <c r="S138" s="239">
        <v>5310000</v>
      </c>
      <c r="T138" s="240">
        <v>0</v>
      </c>
      <c r="U138" s="239">
        <v>0</v>
      </c>
      <c r="V138" s="233">
        <v>0</v>
      </c>
    </row>
    <row r="139" spans="1:22" ht="78.75" x14ac:dyDescent="0.25">
      <c r="A139" s="134"/>
      <c r="B139" s="274" t="s">
        <v>142</v>
      </c>
      <c r="C139" s="274"/>
      <c r="D139" s="274"/>
      <c r="E139" s="274"/>
      <c r="F139" s="274"/>
      <c r="G139" s="274"/>
      <c r="H139" s="274"/>
      <c r="I139" s="274"/>
      <c r="J139" s="274"/>
      <c r="K139" s="274"/>
      <c r="L139" s="135">
        <v>503</v>
      </c>
      <c r="M139" s="136"/>
      <c r="N139" s="245" t="s">
        <v>137</v>
      </c>
      <c r="O139" s="244">
        <v>5</v>
      </c>
      <c r="P139" s="243">
        <v>2</v>
      </c>
      <c r="Q139" s="242" t="s">
        <v>485</v>
      </c>
      <c r="R139" s="241">
        <v>810</v>
      </c>
      <c r="S139" s="239">
        <v>5310000</v>
      </c>
      <c r="T139" s="240">
        <v>0</v>
      </c>
      <c r="U139" s="239">
        <v>0</v>
      </c>
      <c r="V139" s="233">
        <v>0</v>
      </c>
    </row>
    <row r="140" spans="1:22" ht="63" x14ac:dyDescent="0.25">
      <c r="A140" s="134"/>
      <c r="B140" s="137"/>
      <c r="C140" s="138"/>
      <c r="D140" s="275" t="s">
        <v>302</v>
      </c>
      <c r="E140" s="275"/>
      <c r="F140" s="275"/>
      <c r="G140" s="275"/>
      <c r="H140" s="275"/>
      <c r="I140" s="275"/>
      <c r="J140" s="275"/>
      <c r="K140" s="275"/>
      <c r="L140" s="135">
        <v>503</v>
      </c>
      <c r="M140" s="136"/>
      <c r="N140" s="250" t="s">
        <v>459</v>
      </c>
      <c r="O140" s="249">
        <v>5</v>
      </c>
      <c r="P140" s="248">
        <v>2</v>
      </c>
      <c r="Q140" s="247" t="s">
        <v>460</v>
      </c>
      <c r="R140" s="246" t="s">
        <v>13</v>
      </c>
      <c r="S140" s="234">
        <v>8266701.1500000004</v>
      </c>
      <c r="T140" s="235">
        <v>0</v>
      </c>
      <c r="U140" s="234">
        <v>0</v>
      </c>
      <c r="V140" s="232">
        <v>0</v>
      </c>
    </row>
    <row r="141" spans="1:22" ht="47.25" x14ac:dyDescent="0.25">
      <c r="A141" s="134"/>
      <c r="B141" s="137"/>
      <c r="C141" s="137"/>
      <c r="D141" s="139"/>
      <c r="E141" s="140"/>
      <c r="F141" s="275" t="s">
        <v>303</v>
      </c>
      <c r="G141" s="275"/>
      <c r="H141" s="275"/>
      <c r="I141" s="275"/>
      <c r="J141" s="275"/>
      <c r="K141" s="275"/>
      <c r="L141" s="135">
        <v>503</v>
      </c>
      <c r="M141" s="136"/>
      <c r="N141" s="245" t="s">
        <v>295</v>
      </c>
      <c r="O141" s="244">
        <v>5</v>
      </c>
      <c r="P141" s="243">
        <v>2</v>
      </c>
      <c r="Q141" s="242" t="s">
        <v>460</v>
      </c>
      <c r="R141" s="241">
        <v>400</v>
      </c>
      <c r="S141" s="239">
        <v>8266701.1500000004</v>
      </c>
      <c r="T141" s="240">
        <v>0</v>
      </c>
      <c r="U141" s="239">
        <v>0</v>
      </c>
      <c r="V141" s="233">
        <v>0</v>
      </c>
    </row>
    <row r="142" spans="1:22" ht="15.75" x14ac:dyDescent="0.25">
      <c r="A142" s="134"/>
      <c r="B142" s="137"/>
      <c r="C142" s="137"/>
      <c r="D142" s="139"/>
      <c r="E142" s="139"/>
      <c r="F142" s="139"/>
      <c r="G142" s="140"/>
      <c r="H142" s="276" t="s">
        <v>306</v>
      </c>
      <c r="I142" s="276"/>
      <c r="J142" s="276"/>
      <c r="K142" s="276"/>
      <c r="L142" s="135">
        <v>503</v>
      </c>
      <c r="M142" s="136"/>
      <c r="N142" s="245" t="s">
        <v>296</v>
      </c>
      <c r="O142" s="244">
        <v>5</v>
      </c>
      <c r="P142" s="243">
        <v>2</v>
      </c>
      <c r="Q142" s="242" t="s">
        <v>460</v>
      </c>
      <c r="R142" s="241">
        <v>410</v>
      </c>
      <c r="S142" s="239">
        <v>8266701.1500000004</v>
      </c>
      <c r="T142" s="240">
        <v>0</v>
      </c>
      <c r="U142" s="239">
        <v>0</v>
      </c>
      <c r="V142" s="233">
        <v>0</v>
      </c>
    </row>
    <row r="143" spans="1:22" ht="141.75" x14ac:dyDescent="0.25">
      <c r="A143" s="134"/>
      <c r="B143" s="268">
        <v>200</v>
      </c>
      <c r="C143" s="268"/>
      <c r="D143" s="268"/>
      <c r="E143" s="268"/>
      <c r="F143" s="268"/>
      <c r="G143" s="268"/>
      <c r="H143" s="268"/>
      <c r="I143" s="268"/>
      <c r="J143" s="268"/>
      <c r="K143" s="268"/>
      <c r="L143" s="135">
        <v>503</v>
      </c>
      <c r="M143" s="136"/>
      <c r="N143" s="250" t="s">
        <v>298</v>
      </c>
      <c r="O143" s="249">
        <v>5</v>
      </c>
      <c r="P143" s="248">
        <v>2</v>
      </c>
      <c r="Q143" s="247" t="s">
        <v>299</v>
      </c>
      <c r="R143" s="246" t="s">
        <v>13</v>
      </c>
      <c r="S143" s="234">
        <v>594729</v>
      </c>
      <c r="T143" s="235">
        <v>594729</v>
      </c>
      <c r="U143" s="234">
        <v>594729</v>
      </c>
      <c r="V143" s="232">
        <v>594729</v>
      </c>
    </row>
    <row r="144" spans="1:22" ht="15.75" x14ac:dyDescent="0.25">
      <c r="A144" s="134"/>
      <c r="B144" s="268">
        <v>240</v>
      </c>
      <c r="C144" s="268"/>
      <c r="D144" s="268"/>
      <c r="E144" s="268"/>
      <c r="F144" s="268"/>
      <c r="G144" s="268"/>
      <c r="H144" s="268"/>
      <c r="I144" s="268"/>
      <c r="J144" s="268"/>
      <c r="K144" s="268"/>
      <c r="L144" s="135">
        <v>503</v>
      </c>
      <c r="M144" s="136"/>
      <c r="N144" s="245" t="s">
        <v>112</v>
      </c>
      <c r="O144" s="244">
        <v>5</v>
      </c>
      <c r="P144" s="243">
        <v>2</v>
      </c>
      <c r="Q144" s="242" t="s">
        <v>299</v>
      </c>
      <c r="R144" s="241">
        <v>800</v>
      </c>
      <c r="S144" s="239">
        <v>594729</v>
      </c>
      <c r="T144" s="240">
        <v>594729</v>
      </c>
      <c r="U144" s="239">
        <v>594729</v>
      </c>
      <c r="V144" s="233">
        <v>594729</v>
      </c>
    </row>
    <row r="145" spans="1:22" ht="78.75" x14ac:dyDescent="0.25">
      <c r="A145" s="134"/>
      <c r="B145" s="137"/>
      <c r="C145" s="137"/>
      <c r="D145" s="139"/>
      <c r="E145" s="139"/>
      <c r="F145" s="139"/>
      <c r="G145" s="140"/>
      <c r="H145" s="276" t="s">
        <v>307</v>
      </c>
      <c r="I145" s="276"/>
      <c r="J145" s="276"/>
      <c r="K145" s="276"/>
      <c r="L145" s="135">
        <v>503</v>
      </c>
      <c r="M145" s="136"/>
      <c r="N145" s="245" t="s">
        <v>137</v>
      </c>
      <c r="O145" s="244">
        <v>5</v>
      </c>
      <c r="P145" s="243">
        <v>2</v>
      </c>
      <c r="Q145" s="242" t="s">
        <v>299</v>
      </c>
      <c r="R145" s="241">
        <v>810</v>
      </c>
      <c r="S145" s="239">
        <v>594729</v>
      </c>
      <c r="T145" s="240">
        <v>594729</v>
      </c>
      <c r="U145" s="239">
        <v>594729</v>
      </c>
      <c r="V145" s="233">
        <v>594729</v>
      </c>
    </row>
    <row r="146" spans="1:22" ht="141.75" x14ac:dyDescent="0.25">
      <c r="A146" s="134"/>
      <c r="B146" s="268">
        <v>200</v>
      </c>
      <c r="C146" s="268"/>
      <c r="D146" s="268"/>
      <c r="E146" s="268"/>
      <c r="F146" s="268"/>
      <c r="G146" s="268"/>
      <c r="H146" s="268"/>
      <c r="I146" s="268"/>
      <c r="J146" s="268"/>
      <c r="K146" s="268"/>
      <c r="L146" s="135">
        <v>503</v>
      </c>
      <c r="M146" s="136"/>
      <c r="N146" s="250" t="s">
        <v>486</v>
      </c>
      <c r="O146" s="249">
        <v>5</v>
      </c>
      <c r="P146" s="248">
        <v>2</v>
      </c>
      <c r="Q146" s="247" t="s">
        <v>487</v>
      </c>
      <c r="R146" s="246" t="s">
        <v>13</v>
      </c>
      <c r="S146" s="234">
        <v>80863</v>
      </c>
      <c r="T146" s="235">
        <v>0</v>
      </c>
      <c r="U146" s="234">
        <v>0</v>
      </c>
      <c r="V146" s="232">
        <v>0</v>
      </c>
    </row>
    <row r="147" spans="1:22" ht="15.75" x14ac:dyDescent="0.25">
      <c r="A147" s="134"/>
      <c r="B147" s="268">
        <v>240</v>
      </c>
      <c r="C147" s="268"/>
      <c r="D147" s="268"/>
      <c r="E147" s="268"/>
      <c r="F147" s="268"/>
      <c r="G147" s="268"/>
      <c r="H147" s="268"/>
      <c r="I147" s="268"/>
      <c r="J147" s="268"/>
      <c r="K147" s="268"/>
      <c r="L147" s="135">
        <v>503</v>
      </c>
      <c r="M147" s="136"/>
      <c r="N147" s="245" t="s">
        <v>112</v>
      </c>
      <c r="O147" s="244">
        <v>5</v>
      </c>
      <c r="P147" s="243">
        <v>2</v>
      </c>
      <c r="Q147" s="242" t="s">
        <v>487</v>
      </c>
      <c r="R147" s="241">
        <v>800</v>
      </c>
      <c r="S147" s="239">
        <v>80863</v>
      </c>
      <c r="T147" s="240">
        <v>0</v>
      </c>
      <c r="U147" s="239">
        <v>0</v>
      </c>
      <c r="V147" s="233">
        <v>0</v>
      </c>
    </row>
    <row r="148" spans="1:22" ht="78.75" x14ac:dyDescent="0.25">
      <c r="A148" s="134"/>
      <c r="B148" s="137"/>
      <c r="C148" s="138"/>
      <c r="D148" s="275" t="s">
        <v>248</v>
      </c>
      <c r="E148" s="275"/>
      <c r="F148" s="275"/>
      <c r="G148" s="275"/>
      <c r="H148" s="275"/>
      <c r="I148" s="275"/>
      <c r="J148" s="275"/>
      <c r="K148" s="275"/>
      <c r="L148" s="135">
        <v>503</v>
      </c>
      <c r="M148" s="136"/>
      <c r="N148" s="245" t="s">
        <v>137</v>
      </c>
      <c r="O148" s="244">
        <v>5</v>
      </c>
      <c r="P148" s="243">
        <v>2</v>
      </c>
      <c r="Q148" s="242" t="s">
        <v>487</v>
      </c>
      <c r="R148" s="241">
        <v>810</v>
      </c>
      <c r="S148" s="239">
        <v>80863</v>
      </c>
      <c r="T148" s="240">
        <v>0</v>
      </c>
      <c r="U148" s="239">
        <v>0</v>
      </c>
      <c r="V148" s="233">
        <v>0</v>
      </c>
    </row>
    <row r="149" spans="1:22" ht="63" x14ac:dyDescent="0.25">
      <c r="A149" s="134"/>
      <c r="B149" s="137"/>
      <c r="C149" s="137"/>
      <c r="D149" s="139"/>
      <c r="E149" s="139"/>
      <c r="F149" s="139"/>
      <c r="G149" s="140"/>
      <c r="H149" s="276" t="s">
        <v>308</v>
      </c>
      <c r="I149" s="276"/>
      <c r="J149" s="276"/>
      <c r="K149" s="276"/>
      <c r="L149" s="135">
        <v>503</v>
      </c>
      <c r="M149" s="136"/>
      <c r="N149" s="250" t="s">
        <v>488</v>
      </c>
      <c r="O149" s="249">
        <v>5</v>
      </c>
      <c r="P149" s="248">
        <v>2</v>
      </c>
      <c r="Q149" s="247" t="s">
        <v>462</v>
      </c>
      <c r="R149" s="246" t="s">
        <v>13</v>
      </c>
      <c r="S149" s="234">
        <v>125889</v>
      </c>
      <c r="T149" s="235">
        <v>0</v>
      </c>
      <c r="U149" s="234">
        <v>0</v>
      </c>
      <c r="V149" s="232">
        <v>0</v>
      </c>
    </row>
    <row r="150" spans="1:22" ht="47.25" x14ac:dyDescent="0.25">
      <c r="A150" s="134"/>
      <c r="B150" s="268">
        <v>200</v>
      </c>
      <c r="C150" s="268"/>
      <c r="D150" s="268"/>
      <c r="E150" s="268"/>
      <c r="F150" s="268"/>
      <c r="G150" s="268"/>
      <c r="H150" s="268"/>
      <c r="I150" s="268"/>
      <c r="J150" s="268"/>
      <c r="K150" s="268"/>
      <c r="L150" s="135">
        <v>503</v>
      </c>
      <c r="M150" s="136"/>
      <c r="N150" s="245" t="s">
        <v>295</v>
      </c>
      <c r="O150" s="244">
        <v>5</v>
      </c>
      <c r="P150" s="243">
        <v>2</v>
      </c>
      <c r="Q150" s="242" t="s">
        <v>462</v>
      </c>
      <c r="R150" s="241">
        <v>400</v>
      </c>
      <c r="S150" s="239">
        <v>125889</v>
      </c>
      <c r="T150" s="240">
        <v>0</v>
      </c>
      <c r="U150" s="239">
        <v>0</v>
      </c>
      <c r="V150" s="233">
        <v>0</v>
      </c>
    </row>
    <row r="151" spans="1:22" ht="15.75" x14ac:dyDescent="0.25">
      <c r="A151" s="134"/>
      <c r="B151" s="268">
        <v>240</v>
      </c>
      <c r="C151" s="268"/>
      <c r="D151" s="268"/>
      <c r="E151" s="268"/>
      <c r="F151" s="268"/>
      <c r="G151" s="268"/>
      <c r="H151" s="268"/>
      <c r="I151" s="268"/>
      <c r="J151" s="268"/>
      <c r="K151" s="268"/>
      <c r="L151" s="135">
        <v>503</v>
      </c>
      <c r="M151" s="136"/>
      <c r="N151" s="245" t="s">
        <v>296</v>
      </c>
      <c r="O151" s="244">
        <v>5</v>
      </c>
      <c r="P151" s="243">
        <v>2</v>
      </c>
      <c r="Q151" s="242" t="s">
        <v>462</v>
      </c>
      <c r="R151" s="241">
        <v>410</v>
      </c>
      <c r="S151" s="239">
        <v>125889</v>
      </c>
      <c r="T151" s="240">
        <v>0</v>
      </c>
      <c r="U151" s="239">
        <v>0</v>
      </c>
      <c r="V151" s="233">
        <v>0</v>
      </c>
    </row>
    <row r="152" spans="1:22" ht="15.75" x14ac:dyDescent="0.25">
      <c r="A152" s="134"/>
      <c r="B152" s="268">
        <v>400</v>
      </c>
      <c r="C152" s="268"/>
      <c r="D152" s="268"/>
      <c r="E152" s="268"/>
      <c r="F152" s="268"/>
      <c r="G152" s="268"/>
      <c r="H152" s="268"/>
      <c r="I152" s="268"/>
      <c r="J152" s="268"/>
      <c r="K152" s="268"/>
      <c r="L152" s="135">
        <v>503</v>
      </c>
      <c r="M152" s="136"/>
      <c r="N152" s="250" t="s">
        <v>142</v>
      </c>
      <c r="O152" s="249">
        <v>5</v>
      </c>
      <c r="P152" s="248">
        <v>3</v>
      </c>
      <c r="Q152" s="247" t="s">
        <v>13</v>
      </c>
      <c r="R152" s="246" t="s">
        <v>13</v>
      </c>
      <c r="S152" s="234">
        <v>80094391.900000006</v>
      </c>
      <c r="T152" s="235">
        <v>81933574.420000002</v>
      </c>
      <c r="U152" s="234">
        <v>53379934.960000001</v>
      </c>
      <c r="V152" s="232">
        <v>53379934.960000001</v>
      </c>
    </row>
    <row r="153" spans="1:22" ht="63" x14ac:dyDescent="0.25">
      <c r="A153" s="134"/>
      <c r="B153" s="268">
        <v>410</v>
      </c>
      <c r="C153" s="268"/>
      <c r="D153" s="268"/>
      <c r="E153" s="268"/>
      <c r="F153" s="268"/>
      <c r="G153" s="268"/>
      <c r="H153" s="268"/>
      <c r="I153" s="268"/>
      <c r="J153" s="268"/>
      <c r="K153" s="268"/>
      <c r="L153" s="135">
        <v>503</v>
      </c>
      <c r="M153" s="136"/>
      <c r="N153" s="250" t="s">
        <v>403</v>
      </c>
      <c r="O153" s="249">
        <v>5</v>
      </c>
      <c r="P153" s="248">
        <v>3</v>
      </c>
      <c r="Q153" s="247" t="s">
        <v>143</v>
      </c>
      <c r="R153" s="246" t="s">
        <v>13</v>
      </c>
      <c r="S153" s="234">
        <v>11681822</v>
      </c>
      <c r="T153" s="235">
        <v>0</v>
      </c>
      <c r="U153" s="234">
        <v>0</v>
      </c>
      <c r="V153" s="232">
        <v>0</v>
      </c>
    </row>
    <row r="154" spans="1:22" ht="31.5" x14ac:dyDescent="0.25">
      <c r="A154" s="134"/>
      <c r="B154" s="137"/>
      <c r="C154" s="137"/>
      <c r="D154" s="139"/>
      <c r="E154" s="139"/>
      <c r="F154" s="139"/>
      <c r="G154" s="140"/>
      <c r="H154" s="276" t="s">
        <v>309</v>
      </c>
      <c r="I154" s="276"/>
      <c r="J154" s="276"/>
      <c r="K154" s="276"/>
      <c r="L154" s="135">
        <v>503</v>
      </c>
      <c r="M154" s="136"/>
      <c r="N154" s="250" t="s">
        <v>304</v>
      </c>
      <c r="O154" s="249">
        <v>5</v>
      </c>
      <c r="P154" s="248">
        <v>3</v>
      </c>
      <c r="Q154" s="247" t="s">
        <v>305</v>
      </c>
      <c r="R154" s="246" t="s">
        <v>13</v>
      </c>
      <c r="S154" s="234">
        <v>11681822</v>
      </c>
      <c r="T154" s="235">
        <v>0</v>
      </c>
      <c r="U154" s="234">
        <v>0</v>
      </c>
      <c r="V154" s="232">
        <v>0</v>
      </c>
    </row>
    <row r="155" spans="1:22" ht="157.5" x14ac:dyDescent="0.25">
      <c r="A155" s="134"/>
      <c r="B155" s="268">
        <v>200</v>
      </c>
      <c r="C155" s="268"/>
      <c r="D155" s="268"/>
      <c r="E155" s="268"/>
      <c r="F155" s="268"/>
      <c r="G155" s="268"/>
      <c r="H155" s="268"/>
      <c r="I155" s="268"/>
      <c r="J155" s="268"/>
      <c r="K155" s="268"/>
      <c r="L155" s="135">
        <v>503</v>
      </c>
      <c r="M155" s="136"/>
      <c r="N155" s="250" t="s">
        <v>427</v>
      </c>
      <c r="O155" s="249">
        <v>5</v>
      </c>
      <c r="P155" s="248">
        <v>3</v>
      </c>
      <c r="Q155" s="247" t="s">
        <v>404</v>
      </c>
      <c r="R155" s="246" t="s">
        <v>13</v>
      </c>
      <c r="S155" s="234">
        <v>11681822</v>
      </c>
      <c r="T155" s="235">
        <v>0</v>
      </c>
      <c r="U155" s="234">
        <v>0</v>
      </c>
      <c r="V155" s="232">
        <v>0</v>
      </c>
    </row>
    <row r="156" spans="1:22" ht="31.5" x14ac:dyDescent="0.25">
      <c r="A156" s="134"/>
      <c r="B156" s="268">
        <v>240</v>
      </c>
      <c r="C156" s="268"/>
      <c r="D156" s="268"/>
      <c r="E156" s="268"/>
      <c r="F156" s="268"/>
      <c r="G156" s="268"/>
      <c r="H156" s="268"/>
      <c r="I156" s="268"/>
      <c r="J156" s="268"/>
      <c r="K156" s="268"/>
      <c r="L156" s="135">
        <v>503</v>
      </c>
      <c r="M156" s="136"/>
      <c r="N156" s="245" t="s">
        <v>110</v>
      </c>
      <c r="O156" s="244">
        <v>5</v>
      </c>
      <c r="P156" s="243">
        <v>3</v>
      </c>
      <c r="Q156" s="242" t="s">
        <v>404</v>
      </c>
      <c r="R156" s="241">
        <v>200</v>
      </c>
      <c r="S156" s="239">
        <v>8692672.4800000004</v>
      </c>
      <c r="T156" s="240">
        <v>0</v>
      </c>
      <c r="U156" s="239">
        <v>0</v>
      </c>
      <c r="V156" s="233">
        <v>0</v>
      </c>
    </row>
    <row r="157" spans="1:22" ht="47.25" x14ac:dyDescent="0.25">
      <c r="A157" s="134"/>
      <c r="B157" s="137"/>
      <c r="C157" s="137"/>
      <c r="D157" s="139"/>
      <c r="E157" s="139"/>
      <c r="F157" s="139"/>
      <c r="G157" s="140"/>
      <c r="H157" s="276" t="s">
        <v>310</v>
      </c>
      <c r="I157" s="276"/>
      <c r="J157" s="276"/>
      <c r="K157" s="276"/>
      <c r="L157" s="135">
        <v>503</v>
      </c>
      <c r="M157" s="136"/>
      <c r="N157" s="245" t="s">
        <v>111</v>
      </c>
      <c r="O157" s="244">
        <v>5</v>
      </c>
      <c r="P157" s="243">
        <v>3</v>
      </c>
      <c r="Q157" s="242" t="s">
        <v>404</v>
      </c>
      <c r="R157" s="241">
        <v>240</v>
      </c>
      <c r="S157" s="239">
        <v>8692672.4800000004</v>
      </c>
      <c r="T157" s="240">
        <v>0</v>
      </c>
      <c r="U157" s="239">
        <v>0</v>
      </c>
      <c r="V157" s="233">
        <v>0</v>
      </c>
    </row>
    <row r="158" spans="1:22" ht="15.75" x14ac:dyDescent="0.25">
      <c r="A158" s="134"/>
      <c r="B158" s="268">
        <v>200</v>
      </c>
      <c r="C158" s="268"/>
      <c r="D158" s="268"/>
      <c r="E158" s="268"/>
      <c r="F158" s="268"/>
      <c r="G158" s="268"/>
      <c r="H158" s="268"/>
      <c r="I158" s="268"/>
      <c r="J158" s="268"/>
      <c r="K158" s="268"/>
      <c r="L158" s="135">
        <v>503</v>
      </c>
      <c r="M158" s="136"/>
      <c r="N158" s="245" t="s">
        <v>112</v>
      </c>
      <c r="O158" s="244">
        <v>5</v>
      </c>
      <c r="P158" s="243">
        <v>3</v>
      </c>
      <c r="Q158" s="242" t="s">
        <v>404</v>
      </c>
      <c r="R158" s="241">
        <v>800</v>
      </c>
      <c r="S158" s="239">
        <v>2989149.52</v>
      </c>
      <c r="T158" s="240">
        <v>0</v>
      </c>
      <c r="U158" s="239">
        <v>0</v>
      </c>
      <c r="V158" s="233">
        <v>0</v>
      </c>
    </row>
    <row r="159" spans="1:22" ht="78.75" x14ac:dyDescent="0.25">
      <c r="A159" s="134"/>
      <c r="B159" s="268">
        <v>240</v>
      </c>
      <c r="C159" s="268"/>
      <c r="D159" s="268"/>
      <c r="E159" s="268"/>
      <c r="F159" s="268"/>
      <c r="G159" s="268"/>
      <c r="H159" s="268"/>
      <c r="I159" s="268"/>
      <c r="J159" s="268"/>
      <c r="K159" s="268"/>
      <c r="L159" s="135">
        <v>503</v>
      </c>
      <c r="M159" s="136"/>
      <c r="N159" s="245" t="s">
        <v>137</v>
      </c>
      <c r="O159" s="244">
        <v>5</v>
      </c>
      <c r="P159" s="243">
        <v>3</v>
      </c>
      <c r="Q159" s="242" t="s">
        <v>404</v>
      </c>
      <c r="R159" s="241">
        <v>810</v>
      </c>
      <c r="S159" s="239">
        <v>2989149.52</v>
      </c>
      <c r="T159" s="240">
        <v>0</v>
      </c>
      <c r="U159" s="239">
        <v>0</v>
      </c>
      <c r="V159" s="233">
        <v>0</v>
      </c>
    </row>
    <row r="160" spans="1:22" ht="31.5" x14ac:dyDescent="0.25">
      <c r="A160" s="134"/>
      <c r="B160" s="137"/>
      <c r="C160" s="137"/>
      <c r="D160" s="139"/>
      <c r="E160" s="139"/>
      <c r="F160" s="139"/>
      <c r="G160" s="140"/>
      <c r="H160" s="276" t="s">
        <v>311</v>
      </c>
      <c r="I160" s="276"/>
      <c r="J160" s="276"/>
      <c r="K160" s="276"/>
      <c r="L160" s="135">
        <v>503</v>
      </c>
      <c r="M160" s="136"/>
      <c r="N160" s="250" t="s">
        <v>108</v>
      </c>
      <c r="O160" s="249">
        <v>5</v>
      </c>
      <c r="P160" s="248">
        <v>3</v>
      </c>
      <c r="Q160" s="247" t="s">
        <v>109</v>
      </c>
      <c r="R160" s="246" t="s">
        <v>13</v>
      </c>
      <c r="S160" s="234">
        <v>68412569.900000006</v>
      </c>
      <c r="T160" s="235">
        <v>81933574.420000002</v>
      </c>
      <c r="U160" s="234">
        <v>53379934.960000001</v>
      </c>
      <c r="V160" s="232">
        <v>53379934.960000001</v>
      </c>
    </row>
    <row r="161" spans="1:22" ht="15.75" x14ac:dyDescent="0.25">
      <c r="A161" s="134"/>
      <c r="B161" s="268">
        <v>200</v>
      </c>
      <c r="C161" s="268"/>
      <c r="D161" s="268"/>
      <c r="E161" s="268"/>
      <c r="F161" s="268"/>
      <c r="G161" s="268"/>
      <c r="H161" s="268"/>
      <c r="I161" s="268"/>
      <c r="J161" s="268"/>
      <c r="K161" s="268"/>
      <c r="L161" s="135">
        <v>503</v>
      </c>
      <c r="M161" s="136"/>
      <c r="N161" s="250" t="s">
        <v>144</v>
      </c>
      <c r="O161" s="249">
        <v>5</v>
      </c>
      <c r="P161" s="248">
        <v>3</v>
      </c>
      <c r="Q161" s="247" t="s">
        <v>145</v>
      </c>
      <c r="R161" s="246" t="s">
        <v>13</v>
      </c>
      <c r="S161" s="234">
        <v>10523777.75</v>
      </c>
      <c r="T161" s="235">
        <v>9080395</v>
      </c>
      <c r="U161" s="234">
        <v>10678827.359999999</v>
      </c>
      <c r="V161" s="232">
        <v>10678827.359999999</v>
      </c>
    </row>
    <row r="162" spans="1:22" ht="47.25" x14ac:dyDescent="0.25">
      <c r="A162" s="134"/>
      <c r="B162" s="268">
        <v>240</v>
      </c>
      <c r="C162" s="268"/>
      <c r="D162" s="268"/>
      <c r="E162" s="268"/>
      <c r="F162" s="268"/>
      <c r="G162" s="268"/>
      <c r="H162" s="268"/>
      <c r="I162" s="268"/>
      <c r="J162" s="268"/>
      <c r="K162" s="268"/>
      <c r="L162" s="135">
        <v>503</v>
      </c>
      <c r="M162" s="136"/>
      <c r="N162" s="245" t="s">
        <v>266</v>
      </c>
      <c r="O162" s="244">
        <v>5</v>
      </c>
      <c r="P162" s="243">
        <v>3</v>
      </c>
      <c r="Q162" s="242" t="s">
        <v>145</v>
      </c>
      <c r="R162" s="241">
        <v>600</v>
      </c>
      <c r="S162" s="239">
        <v>10523777.75</v>
      </c>
      <c r="T162" s="240">
        <v>9080395</v>
      </c>
      <c r="U162" s="239">
        <v>10678827.359999999</v>
      </c>
      <c r="V162" s="233">
        <v>10678827.359999999</v>
      </c>
    </row>
    <row r="163" spans="1:22" ht="15.75" x14ac:dyDescent="0.25">
      <c r="A163" s="134"/>
      <c r="B163" s="137"/>
      <c r="C163" s="137"/>
      <c r="D163" s="139"/>
      <c r="E163" s="139"/>
      <c r="F163" s="139"/>
      <c r="G163" s="140"/>
      <c r="H163" s="276" t="s">
        <v>312</v>
      </c>
      <c r="I163" s="276"/>
      <c r="J163" s="276"/>
      <c r="K163" s="276"/>
      <c r="L163" s="135">
        <v>503</v>
      </c>
      <c r="M163" s="136"/>
      <c r="N163" s="245" t="s">
        <v>380</v>
      </c>
      <c r="O163" s="244">
        <v>5</v>
      </c>
      <c r="P163" s="243">
        <v>3</v>
      </c>
      <c r="Q163" s="242" t="s">
        <v>145</v>
      </c>
      <c r="R163" s="241">
        <v>610</v>
      </c>
      <c r="S163" s="239">
        <v>10523777.75</v>
      </c>
      <c r="T163" s="240">
        <v>9080395</v>
      </c>
      <c r="U163" s="239">
        <v>10678827.359999999</v>
      </c>
      <c r="V163" s="233">
        <v>10678827.359999999</v>
      </c>
    </row>
    <row r="164" spans="1:22" ht="15.75" x14ac:dyDescent="0.25">
      <c r="A164" s="134"/>
      <c r="B164" s="268">
        <v>200</v>
      </c>
      <c r="C164" s="268"/>
      <c r="D164" s="268"/>
      <c r="E164" s="268"/>
      <c r="F164" s="268"/>
      <c r="G164" s="268"/>
      <c r="H164" s="268"/>
      <c r="I164" s="268"/>
      <c r="J164" s="268"/>
      <c r="K164" s="268"/>
      <c r="L164" s="135">
        <v>503</v>
      </c>
      <c r="M164" s="136"/>
      <c r="N164" s="250" t="s">
        <v>146</v>
      </c>
      <c r="O164" s="249">
        <v>5</v>
      </c>
      <c r="P164" s="248">
        <v>3</v>
      </c>
      <c r="Q164" s="247" t="s">
        <v>147</v>
      </c>
      <c r="R164" s="246" t="s">
        <v>13</v>
      </c>
      <c r="S164" s="234">
        <v>450000</v>
      </c>
      <c r="T164" s="235">
        <v>188767.75</v>
      </c>
      <c r="U164" s="234">
        <v>0</v>
      </c>
      <c r="V164" s="232">
        <v>0</v>
      </c>
    </row>
    <row r="165" spans="1:22" ht="31.5" x14ac:dyDescent="0.25">
      <c r="A165" s="134"/>
      <c r="B165" s="268">
        <v>240</v>
      </c>
      <c r="C165" s="268"/>
      <c r="D165" s="268"/>
      <c r="E165" s="268"/>
      <c r="F165" s="268"/>
      <c r="G165" s="268"/>
      <c r="H165" s="268"/>
      <c r="I165" s="268"/>
      <c r="J165" s="268"/>
      <c r="K165" s="268"/>
      <c r="L165" s="135">
        <v>503</v>
      </c>
      <c r="M165" s="136"/>
      <c r="N165" s="245" t="s">
        <v>110</v>
      </c>
      <c r="O165" s="244">
        <v>5</v>
      </c>
      <c r="P165" s="243">
        <v>3</v>
      </c>
      <c r="Q165" s="242" t="s">
        <v>147</v>
      </c>
      <c r="R165" s="241">
        <v>200</v>
      </c>
      <c r="S165" s="239">
        <v>450000</v>
      </c>
      <c r="T165" s="240">
        <v>188767.75</v>
      </c>
      <c r="U165" s="239">
        <v>0</v>
      </c>
      <c r="V165" s="233">
        <v>0</v>
      </c>
    </row>
    <row r="166" spans="1:22" ht="47.25" x14ac:dyDescent="0.25">
      <c r="A166" s="134"/>
      <c r="B166" s="137"/>
      <c r="C166" s="137"/>
      <c r="D166" s="139"/>
      <c r="E166" s="139"/>
      <c r="F166" s="139"/>
      <c r="G166" s="140"/>
      <c r="H166" s="276" t="s">
        <v>313</v>
      </c>
      <c r="I166" s="276"/>
      <c r="J166" s="276"/>
      <c r="K166" s="276"/>
      <c r="L166" s="135">
        <v>503</v>
      </c>
      <c r="M166" s="136"/>
      <c r="N166" s="245" t="s">
        <v>111</v>
      </c>
      <c r="O166" s="244">
        <v>5</v>
      </c>
      <c r="P166" s="243">
        <v>3</v>
      </c>
      <c r="Q166" s="242" t="s">
        <v>147</v>
      </c>
      <c r="R166" s="241">
        <v>240</v>
      </c>
      <c r="S166" s="239">
        <v>450000</v>
      </c>
      <c r="T166" s="240">
        <v>188767.75</v>
      </c>
      <c r="U166" s="239">
        <v>0</v>
      </c>
      <c r="V166" s="233">
        <v>0</v>
      </c>
    </row>
    <row r="167" spans="1:22" ht="15.75" x14ac:dyDescent="0.25">
      <c r="A167" s="134"/>
      <c r="B167" s="268">
        <v>200</v>
      </c>
      <c r="C167" s="268"/>
      <c r="D167" s="268"/>
      <c r="E167" s="268"/>
      <c r="F167" s="268"/>
      <c r="G167" s="268"/>
      <c r="H167" s="268"/>
      <c r="I167" s="268"/>
      <c r="J167" s="268"/>
      <c r="K167" s="268"/>
      <c r="L167" s="135">
        <v>503</v>
      </c>
      <c r="M167" s="136"/>
      <c r="N167" s="250" t="s">
        <v>376</v>
      </c>
      <c r="O167" s="249">
        <v>5</v>
      </c>
      <c r="P167" s="248">
        <v>3</v>
      </c>
      <c r="Q167" s="247" t="s">
        <v>377</v>
      </c>
      <c r="R167" s="246" t="s">
        <v>13</v>
      </c>
      <c r="S167" s="234">
        <v>812283</v>
      </c>
      <c r="T167" s="235">
        <v>812283</v>
      </c>
      <c r="U167" s="234">
        <v>812283</v>
      </c>
      <c r="V167" s="232">
        <v>812283</v>
      </c>
    </row>
    <row r="168" spans="1:22" ht="47.25" x14ac:dyDescent="0.25">
      <c r="A168" s="134"/>
      <c r="B168" s="268">
        <v>240</v>
      </c>
      <c r="C168" s="268"/>
      <c r="D168" s="268"/>
      <c r="E168" s="268"/>
      <c r="F168" s="268"/>
      <c r="G168" s="268"/>
      <c r="H168" s="268"/>
      <c r="I168" s="268"/>
      <c r="J168" s="268"/>
      <c r="K168" s="268"/>
      <c r="L168" s="135">
        <v>503</v>
      </c>
      <c r="M168" s="136"/>
      <c r="N168" s="245" t="s">
        <v>266</v>
      </c>
      <c r="O168" s="244">
        <v>5</v>
      </c>
      <c r="P168" s="243">
        <v>3</v>
      </c>
      <c r="Q168" s="242" t="s">
        <v>377</v>
      </c>
      <c r="R168" s="241">
        <v>600</v>
      </c>
      <c r="S168" s="239">
        <v>812283</v>
      </c>
      <c r="T168" s="240">
        <v>812283</v>
      </c>
      <c r="U168" s="239">
        <v>812283</v>
      </c>
      <c r="V168" s="233">
        <v>812283</v>
      </c>
    </row>
    <row r="169" spans="1:22" ht="15.75" x14ac:dyDescent="0.25">
      <c r="A169" s="134"/>
      <c r="B169" s="137"/>
      <c r="C169" s="137"/>
      <c r="D169" s="139"/>
      <c r="E169" s="139"/>
      <c r="F169" s="139"/>
      <c r="G169" s="140"/>
      <c r="H169" s="276" t="s">
        <v>316</v>
      </c>
      <c r="I169" s="276"/>
      <c r="J169" s="276"/>
      <c r="K169" s="276"/>
      <c r="L169" s="135">
        <v>503</v>
      </c>
      <c r="M169" s="136"/>
      <c r="N169" s="245" t="s">
        <v>380</v>
      </c>
      <c r="O169" s="244">
        <v>5</v>
      </c>
      <c r="P169" s="243">
        <v>3</v>
      </c>
      <c r="Q169" s="242" t="s">
        <v>377</v>
      </c>
      <c r="R169" s="241">
        <v>610</v>
      </c>
      <c r="S169" s="239">
        <v>812283</v>
      </c>
      <c r="T169" s="240">
        <v>812283</v>
      </c>
      <c r="U169" s="239">
        <v>812283</v>
      </c>
      <c r="V169" s="233">
        <v>812283</v>
      </c>
    </row>
    <row r="170" spans="1:22" ht="15.75" x14ac:dyDescent="0.25">
      <c r="A170" s="134"/>
      <c r="B170" s="268">
        <v>200</v>
      </c>
      <c r="C170" s="268"/>
      <c r="D170" s="268"/>
      <c r="E170" s="268"/>
      <c r="F170" s="268"/>
      <c r="G170" s="268"/>
      <c r="H170" s="268"/>
      <c r="I170" s="268"/>
      <c r="J170" s="268"/>
      <c r="K170" s="268"/>
      <c r="L170" s="135">
        <v>503</v>
      </c>
      <c r="M170" s="136"/>
      <c r="N170" s="250" t="s">
        <v>148</v>
      </c>
      <c r="O170" s="249">
        <v>5</v>
      </c>
      <c r="P170" s="248">
        <v>3</v>
      </c>
      <c r="Q170" s="247" t="s">
        <v>149</v>
      </c>
      <c r="R170" s="246" t="s">
        <v>13</v>
      </c>
      <c r="S170" s="234">
        <v>436000</v>
      </c>
      <c r="T170" s="235">
        <v>367407.25</v>
      </c>
      <c r="U170" s="234">
        <v>0</v>
      </c>
      <c r="V170" s="232">
        <v>0</v>
      </c>
    </row>
    <row r="171" spans="1:22" ht="31.5" x14ac:dyDescent="0.25">
      <c r="A171" s="134"/>
      <c r="B171" s="268">
        <v>240</v>
      </c>
      <c r="C171" s="268"/>
      <c r="D171" s="268"/>
      <c r="E171" s="268"/>
      <c r="F171" s="268"/>
      <c r="G171" s="268"/>
      <c r="H171" s="268"/>
      <c r="I171" s="268"/>
      <c r="J171" s="268"/>
      <c r="K171" s="268"/>
      <c r="L171" s="135">
        <v>503</v>
      </c>
      <c r="M171" s="136"/>
      <c r="N171" s="245" t="s">
        <v>110</v>
      </c>
      <c r="O171" s="244">
        <v>5</v>
      </c>
      <c r="P171" s="243">
        <v>3</v>
      </c>
      <c r="Q171" s="242" t="s">
        <v>149</v>
      </c>
      <c r="R171" s="241">
        <v>200</v>
      </c>
      <c r="S171" s="239">
        <v>436000</v>
      </c>
      <c r="T171" s="240">
        <v>367407.25</v>
      </c>
      <c r="U171" s="239">
        <v>0</v>
      </c>
      <c r="V171" s="233">
        <v>0</v>
      </c>
    </row>
    <row r="172" spans="1:22" ht="47.25" x14ac:dyDescent="0.25">
      <c r="A172" s="134"/>
      <c r="B172" s="137"/>
      <c r="C172" s="137"/>
      <c r="D172" s="139"/>
      <c r="E172" s="139"/>
      <c r="F172" s="139"/>
      <c r="G172" s="140"/>
      <c r="H172" s="276" t="s">
        <v>319</v>
      </c>
      <c r="I172" s="276"/>
      <c r="J172" s="276"/>
      <c r="K172" s="276"/>
      <c r="L172" s="135">
        <v>503</v>
      </c>
      <c r="M172" s="136"/>
      <c r="N172" s="245" t="s">
        <v>111</v>
      </c>
      <c r="O172" s="244">
        <v>5</v>
      </c>
      <c r="P172" s="243">
        <v>3</v>
      </c>
      <c r="Q172" s="242" t="s">
        <v>149</v>
      </c>
      <c r="R172" s="241">
        <v>240</v>
      </c>
      <c r="S172" s="239">
        <v>436000</v>
      </c>
      <c r="T172" s="240">
        <v>367407.25</v>
      </c>
      <c r="U172" s="239">
        <v>0</v>
      </c>
      <c r="V172" s="233">
        <v>0</v>
      </c>
    </row>
    <row r="173" spans="1:22" ht="15.75" x14ac:dyDescent="0.25">
      <c r="A173" s="134"/>
      <c r="B173" s="268">
        <v>200</v>
      </c>
      <c r="C173" s="268"/>
      <c r="D173" s="268"/>
      <c r="E173" s="268"/>
      <c r="F173" s="268"/>
      <c r="G173" s="268"/>
      <c r="H173" s="268"/>
      <c r="I173" s="268"/>
      <c r="J173" s="268"/>
      <c r="K173" s="268"/>
      <c r="L173" s="135">
        <v>503</v>
      </c>
      <c r="M173" s="136"/>
      <c r="N173" s="250" t="s">
        <v>150</v>
      </c>
      <c r="O173" s="249">
        <v>5</v>
      </c>
      <c r="P173" s="248">
        <v>3</v>
      </c>
      <c r="Q173" s="247" t="s">
        <v>151</v>
      </c>
      <c r="R173" s="246" t="s">
        <v>13</v>
      </c>
      <c r="S173" s="234">
        <v>6926796.6600000001</v>
      </c>
      <c r="T173" s="235">
        <v>769142.42</v>
      </c>
      <c r="U173" s="234">
        <v>490200.6</v>
      </c>
      <c r="V173" s="232">
        <v>490200.6</v>
      </c>
    </row>
    <row r="174" spans="1:22" ht="31.5" x14ac:dyDescent="0.25">
      <c r="A174" s="134"/>
      <c r="B174" s="268">
        <v>240</v>
      </c>
      <c r="C174" s="268"/>
      <c r="D174" s="268"/>
      <c r="E174" s="268"/>
      <c r="F174" s="268"/>
      <c r="G174" s="268"/>
      <c r="H174" s="268"/>
      <c r="I174" s="268"/>
      <c r="J174" s="268"/>
      <c r="K174" s="268"/>
      <c r="L174" s="135">
        <v>503</v>
      </c>
      <c r="M174" s="136"/>
      <c r="N174" s="245" t="s">
        <v>110</v>
      </c>
      <c r="O174" s="244">
        <v>5</v>
      </c>
      <c r="P174" s="243">
        <v>3</v>
      </c>
      <c r="Q174" s="242" t="s">
        <v>151</v>
      </c>
      <c r="R174" s="241">
        <v>200</v>
      </c>
      <c r="S174" s="239">
        <v>6270711.8099999996</v>
      </c>
      <c r="T174" s="240">
        <v>505213.82</v>
      </c>
      <c r="U174" s="239">
        <v>226272</v>
      </c>
      <c r="V174" s="233">
        <v>226272</v>
      </c>
    </row>
    <row r="175" spans="1:22" ht="47.25" x14ac:dyDescent="0.25">
      <c r="A175" s="134"/>
      <c r="B175" s="137"/>
      <c r="C175" s="137"/>
      <c r="D175" s="139"/>
      <c r="E175" s="139"/>
      <c r="F175" s="139"/>
      <c r="G175" s="140"/>
      <c r="H175" s="276" t="s">
        <v>322</v>
      </c>
      <c r="I175" s="276"/>
      <c r="J175" s="276"/>
      <c r="K175" s="276"/>
      <c r="L175" s="135">
        <v>503</v>
      </c>
      <c r="M175" s="136"/>
      <c r="N175" s="245" t="s">
        <v>111</v>
      </c>
      <c r="O175" s="244">
        <v>5</v>
      </c>
      <c r="P175" s="243">
        <v>3</v>
      </c>
      <c r="Q175" s="242" t="s">
        <v>151</v>
      </c>
      <c r="R175" s="241">
        <v>240</v>
      </c>
      <c r="S175" s="239">
        <v>6270711.8099999996</v>
      </c>
      <c r="T175" s="240">
        <v>505213.82</v>
      </c>
      <c r="U175" s="239">
        <v>226272</v>
      </c>
      <c r="V175" s="233">
        <v>226272</v>
      </c>
    </row>
    <row r="176" spans="1:22" ht="47.25" x14ac:dyDescent="0.25">
      <c r="A176" s="134"/>
      <c r="B176" s="268">
        <v>200</v>
      </c>
      <c r="C176" s="268"/>
      <c r="D176" s="268"/>
      <c r="E176" s="268"/>
      <c r="F176" s="268"/>
      <c r="G176" s="268"/>
      <c r="H176" s="268"/>
      <c r="I176" s="268"/>
      <c r="J176" s="268"/>
      <c r="K176" s="268"/>
      <c r="L176" s="135">
        <v>503</v>
      </c>
      <c r="M176" s="136"/>
      <c r="N176" s="245" t="s">
        <v>266</v>
      </c>
      <c r="O176" s="244">
        <v>5</v>
      </c>
      <c r="P176" s="243">
        <v>3</v>
      </c>
      <c r="Q176" s="242" t="s">
        <v>151</v>
      </c>
      <c r="R176" s="241">
        <v>600</v>
      </c>
      <c r="S176" s="239">
        <v>263928.59999999998</v>
      </c>
      <c r="T176" s="240">
        <v>263928.59999999998</v>
      </c>
      <c r="U176" s="239">
        <v>263928.59999999998</v>
      </c>
      <c r="V176" s="233">
        <v>263928.59999999998</v>
      </c>
    </row>
    <row r="177" spans="1:22" ht="15.75" x14ac:dyDescent="0.25">
      <c r="A177" s="134"/>
      <c r="B177" s="268">
        <v>240</v>
      </c>
      <c r="C177" s="268"/>
      <c r="D177" s="268"/>
      <c r="E177" s="268"/>
      <c r="F177" s="268"/>
      <c r="G177" s="268"/>
      <c r="H177" s="268"/>
      <c r="I177" s="268"/>
      <c r="J177" s="268"/>
      <c r="K177" s="268"/>
      <c r="L177" s="135">
        <v>503</v>
      </c>
      <c r="M177" s="136"/>
      <c r="N177" s="245" t="s">
        <v>380</v>
      </c>
      <c r="O177" s="244">
        <v>5</v>
      </c>
      <c r="P177" s="243">
        <v>3</v>
      </c>
      <c r="Q177" s="242" t="s">
        <v>151</v>
      </c>
      <c r="R177" s="241">
        <v>610</v>
      </c>
      <c r="S177" s="239">
        <v>263928.59999999998</v>
      </c>
      <c r="T177" s="240">
        <v>263928.59999999998</v>
      </c>
      <c r="U177" s="239">
        <v>263928.59999999998</v>
      </c>
      <c r="V177" s="233">
        <v>263928.59999999998</v>
      </c>
    </row>
    <row r="178" spans="1:22" ht="15.75" x14ac:dyDescent="0.25">
      <c r="A178" s="134"/>
      <c r="B178" s="274" t="s">
        <v>152</v>
      </c>
      <c r="C178" s="274"/>
      <c r="D178" s="274"/>
      <c r="E178" s="274"/>
      <c r="F178" s="274"/>
      <c r="G178" s="274"/>
      <c r="H178" s="274"/>
      <c r="I178" s="274"/>
      <c r="J178" s="274"/>
      <c r="K178" s="274"/>
      <c r="L178" s="135">
        <v>801</v>
      </c>
      <c r="M178" s="136"/>
      <c r="N178" s="245" t="s">
        <v>112</v>
      </c>
      <c r="O178" s="244">
        <v>5</v>
      </c>
      <c r="P178" s="243">
        <v>3</v>
      </c>
      <c r="Q178" s="242" t="s">
        <v>151</v>
      </c>
      <c r="R178" s="241">
        <v>800</v>
      </c>
      <c r="S178" s="239">
        <v>392156.25</v>
      </c>
      <c r="T178" s="240">
        <v>0</v>
      </c>
      <c r="U178" s="239">
        <v>0</v>
      </c>
      <c r="V178" s="233">
        <v>0</v>
      </c>
    </row>
    <row r="179" spans="1:22" ht="15.75" x14ac:dyDescent="0.25">
      <c r="A179" s="134"/>
      <c r="B179" s="274" t="s">
        <v>153</v>
      </c>
      <c r="C179" s="274"/>
      <c r="D179" s="274"/>
      <c r="E179" s="274"/>
      <c r="F179" s="274"/>
      <c r="G179" s="274"/>
      <c r="H179" s="274"/>
      <c r="I179" s="274"/>
      <c r="J179" s="274"/>
      <c r="K179" s="274"/>
      <c r="L179" s="135">
        <v>801</v>
      </c>
      <c r="M179" s="136"/>
      <c r="N179" s="245" t="s">
        <v>507</v>
      </c>
      <c r="O179" s="244">
        <v>5</v>
      </c>
      <c r="P179" s="243">
        <v>3</v>
      </c>
      <c r="Q179" s="242" t="s">
        <v>151</v>
      </c>
      <c r="R179" s="241">
        <v>830</v>
      </c>
      <c r="S179" s="239">
        <v>392156.25</v>
      </c>
      <c r="T179" s="240">
        <v>0</v>
      </c>
      <c r="U179" s="239">
        <v>0</v>
      </c>
      <c r="V179" s="233">
        <v>0</v>
      </c>
    </row>
    <row r="180" spans="1:22" ht="47.25" x14ac:dyDescent="0.25">
      <c r="A180" s="134"/>
      <c r="B180" s="137"/>
      <c r="C180" s="138"/>
      <c r="D180" s="275" t="s">
        <v>248</v>
      </c>
      <c r="E180" s="275"/>
      <c r="F180" s="275"/>
      <c r="G180" s="275"/>
      <c r="H180" s="275"/>
      <c r="I180" s="275"/>
      <c r="J180" s="275"/>
      <c r="K180" s="275"/>
      <c r="L180" s="135">
        <v>801</v>
      </c>
      <c r="M180" s="136"/>
      <c r="N180" s="250" t="s">
        <v>378</v>
      </c>
      <c r="O180" s="249">
        <v>5</v>
      </c>
      <c r="P180" s="248">
        <v>3</v>
      </c>
      <c r="Q180" s="247" t="s">
        <v>379</v>
      </c>
      <c r="R180" s="246" t="s">
        <v>13</v>
      </c>
      <c r="S180" s="234">
        <v>35664514.490000002</v>
      </c>
      <c r="T180" s="235">
        <v>40398624</v>
      </c>
      <c r="U180" s="234">
        <v>41398624</v>
      </c>
      <c r="V180" s="232">
        <v>41398624</v>
      </c>
    </row>
    <row r="181" spans="1:22" ht="47.25" x14ac:dyDescent="0.25">
      <c r="A181" s="134"/>
      <c r="B181" s="137"/>
      <c r="C181" s="137"/>
      <c r="D181" s="139"/>
      <c r="E181" s="139"/>
      <c r="F181" s="139"/>
      <c r="G181" s="140"/>
      <c r="H181" s="276" t="s">
        <v>324</v>
      </c>
      <c r="I181" s="276"/>
      <c r="J181" s="276"/>
      <c r="K181" s="276"/>
      <c r="L181" s="135">
        <v>801</v>
      </c>
      <c r="M181" s="136"/>
      <c r="N181" s="245" t="s">
        <v>266</v>
      </c>
      <c r="O181" s="244">
        <v>5</v>
      </c>
      <c r="P181" s="243">
        <v>3</v>
      </c>
      <c r="Q181" s="242" t="s">
        <v>379</v>
      </c>
      <c r="R181" s="241">
        <v>600</v>
      </c>
      <c r="S181" s="239">
        <v>35664514.490000002</v>
      </c>
      <c r="T181" s="240">
        <v>40398624</v>
      </c>
      <c r="U181" s="239">
        <v>41398624</v>
      </c>
      <c r="V181" s="233">
        <v>41398624</v>
      </c>
    </row>
    <row r="182" spans="1:22" ht="15.75" x14ac:dyDescent="0.25">
      <c r="A182" s="134"/>
      <c r="B182" s="268">
        <v>500</v>
      </c>
      <c r="C182" s="268"/>
      <c r="D182" s="268"/>
      <c r="E182" s="268"/>
      <c r="F182" s="268"/>
      <c r="G182" s="268"/>
      <c r="H182" s="268"/>
      <c r="I182" s="268"/>
      <c r="J182" s="268"/>
      <c r="K182" s="268"/>
      <c r="L182" s="135">
        <v>801</v>
      </c>
      <c r="M182" s="136"/>
      <c r="N182" s="245" t="s">
        <v>380</v>
      </c>
      <c r="O182" s="244">
        <v>5</v>
      </c>
      <c r="P182" s="243">
        <v>3</v>
      </c>
      <c r="Q182" s="242" t="s">
        <v>379</v>
      </c>
      <c r="R182" s="241">
        <v>610</v>
      </c>
      <c r="S182" s="239">
        <v>35664514.490000002</v>
      </c>
      <c r="T182" s="240">
        <v>40398624</v>
      </c>
      <c r="U182" s="239">
        <v>41398624</v>
      </c>
      <c r="V182" s="233">
        <v>41398624</v>
      </c>
    </row>
    <row r="183" spans="1:22" ht="110.25" x14ac:dyDescent="0.25">
      <c r="A183" s="134"/>
      <c r="B183" s="268">
        <v>540</v>
      </c>
      <c r="C183" s="268"/>
      <c r="D183" s="268"/>
      <c r="E183" s="268"/>
      <c r="F183" s="268"/>
      <c r="G183" s="268"/>
      <c r="H183" s="268"/>
      <c r="I183" s="268"/>
      <c r="J183" s="268"/>
      <c r="K183" s="268"/>
      <c r="L183" s="135">
        <v>801</v>
      </c>
      <c r="M183" s="136"/>
      <c r="N183" s="250" t="s">
        <v>508</v>
      </c>
      <c r="O183" s="249">
        <v>5</v>
      </c>
      <c r="P183" s="248">
        <v>3</v>
      </c>
      <c r="Q183" s="247" t="s">
        <v>489</v>
      </c>
      <c r="R183" s="246" t="s">
        <v>13</v>
      </c>
      <c r="S183" s="234">
        <v>2029128</v>
      </c>
      <c r="T183" s="235">
        <v>0</v>
      </c>
      <c r="U183" s="234">
        <v>0</v>
      </c>
      <c r="V183" s="232">
        <v>0</v>
      </c>
    </row>
    <row r="184" spans="1:22" ht="31.5" x14ac:dyDescent="0.25">
      <c r="A184" s="134"/>
      <c r="B184" s="274" t="s">
        <v>156</v>
      </c>
      <c r="C184" s="274"/>
      <c r="D184" s="274"/>
      <c r="E184" s="274"/>
      <c r="F184" s="274"/>
      <c r="G184" s="274"/>
      <c r="H184" s="274"/>
      <c r="I184" s="274"/>
      <c r="J184" s="274"/>
      <c r="K184" s="274"/>
      <c r="L184" s="135">
        <v>1003</v>
      </c>
      <c r="M184" s="136"/>
      <c r="N184" s="245" t="s">
        <v>110</v>
      </c>
      <c r="O184" s="244">
        <v>5</v>
      </c>
      <c r="P184" s="243">
        <v>3</v>
      </c>
      <c r="Q184" s="242" t="s">
        <v>489</v>
      </c>
      <c r="R184" s="241">
        <v>200</v>
      </c>
      <c r="S184" s="239">
        <v>2029128</v>
      </c>
      <c r="T184" s="240">
        <v>0</v>
      </c>
      <c r="U184" s="239">
        <v>0</v>
      </c>
      <c r="V184" s="233">
        <v>0</v>
      </c>
    </row>
    <row r="185" spans="1:22" ht="47.25" x14ac:dyDescent="0.25">
      <c r="A185" s="134"/>
      <c r="B185" s="274" t="s">
        <v>157</v>
      </c>
      <c r="C185" s="274"/>
      <c r="D185" s="274"/>
      <c r="E185" s="274"/>
      <c r="F185" s="274"/>
      <c r="G185" s="274"/>
      <c r="H185" s="274"/>
      <c r="I185" s="274"/>
      <c r="J185" s="274"/>
      <c r="K185" s="274"/>
      <c r="L185" s="135">
        <v>1001</v>
      </c>
      <c r="M185" s="136"/>
      <c r="N185" s="245" t="s">
        <v>111</v>
      </c>
      <c r="O185" s="244">
        <v>5</v>
      </c>
      <c r="P185" s="243">
        <v>3</v>
      </c>
      <c r="Q185" s="242" t="s">
        <v>489</v>
      </c>
      <c r="R185" s="241">
        <v>240</v>
      </c>
      <c r="S185" s="239">
        <v>2029128</v>
      </c>
      <c r="T185" s="240">
        <v>0</v>
      </c>
      <c r="U185" s="239">
        <v>0</v>
      </c>
      <c r="V185" s="233">
        <v>0</v>
      </c>
    </row>
    <row r="186" spans="1:22" ht="78.75" x14ac:dyDescent="0.25">
      <c r="A186" s="134"/>
      <c r="B186" s="137"/>
      <c r="C186" s="138"/>
      <c r="D186" s="275" t="s">
        <v>248</v>
      </c>
      <c r="E186" s="275"/>
      <c r="F186" s="275"/>
      <c r="G186" s="275"/>
      <c r="H186" s="275"/>
      <c r="I186" s="275"/>
      <c r="J186" s="275"/>
      <c r="K186" s="275"/>
      <c r="L186" s="135">
        <v>1001</v>
      </c>
      <c r="M186" s="136"/>
      <c r="N186" s="250" t="s">
        <v>463</v>
      </c>
      <c r="O186" s="249">
        <v>5</v>
      </c>
      <c r="P186" s="248">
        <v>3</v>
      </c>
      <c r="Q186" s="247" t="s">
        <v>464</v>
      </c>
      <c r="R186" s="246" t="s">
        <v>13</v>
      </c>
      <c r="S186" s="234">
        <v>10120000</v>
      </c>
      <c r="T186" s="235">
        <v>0</v>
      </c>
      <c r="U186" s="234">
        <v>0</v>
      </c>
      <c r="V186" s="232">
        <v>0</v>
      </c>
    </row>
    <row r="187" spans="1:22" ht="47.25" x14ac:dyDescent="0.25">
      <c r="A187" s="134"/>
      <c r="B187" s="268">
        <v>300</v>
      </c>
      <c r="C187" s="268"/>
      <c r="D187" s="268"/>
      <c r="E187" s="268"/>
      <c r="F187" s="268"/>
      <c r="G187" s="268"/>
      <c r="H187" s="268"/>
      <c r="I187" s="268"/>
      <c r="J187" s="268"/>
      <c r="K187" s="268"/>
      <c r="L187" s="135">
        <v>1001</v>
      </c>
      <c r="M187" s="136"/>
      <c r="N187" s="245" t="s">
        <v>266</v>
      </c>
      <c r="O187" s="244">
        <v>5</v>
      </c>
      <c r="P187" s="243">
        <v>3</v>
      </c>
      <c r="Q187" s="242" t="s">
        <v>464</v>
      </c>
      <c r="R187" s="241">
        <v>600</v>
      </c>
      <c r="S187" s="239">
        <v>10120000</v>
      </c>
      <c r="T187" s="240">
        <v>0</v>
      </c>
      <c r="U187" s="239">
        <v>0</v>
      </c>
      <c r="V187" s="233">
        <v>0</v>
      </c>
    </row>
    <row r="188" spans="1:22" ht="15.75" x14ac:dyDescent="0.25">
      <c r="N188" s="245" t="s">
        <v>380</v>
      </c>
      <c r="O188" s="244">
        <v>5</v>
      </c>
      <c r="P188" s="243">
        <v>3</v>
      </c>
      <c r="Q188" s="242" t="s">
        <v>464</v>
      </c>
      <c r="R188" s="241">
        <v>610</v>
      </c>
      <c r="S188" s="239">
        <v>10120000</v>
      </c>
      <c r="T188" s="240">
        <v>0</v>
      </c>
      <c r="U188" s="239">
        <v>0</v>
      </c>
      <c r="V188" s="233">
        <v>0</v>
      </c>
    </row>
    <row r="189" spans="1:22" ht="126" x14ac:dyDescent="0.25">
      <c r="N189" s="250" t="s">
        <v>317</v>
      </c>
      <c r="O189" s="249">
        <v>5</v>
      </c>
      <c r="P189" s="248">
        <v>3</v>
      </c>
      <c r="Q189" s="247" t="s">
        <v>318</v>
      </c>
      <c r="R189" s="246" t="s">
        <v>13</v>
      </c>
      <c r="S189" s="234">
        <v>0</v>
      </c>
      <c r="T189" s="235">
        <v>29862200</v>
      </c>
      <c r="U189" s="234">
        <v>0</v>
      </c>
      <c r="V189" s="232">
        <v>0</v>
      </c>
    </row>
    <row r="190" spans="1:22" ht="47.25" x14ac:dyDescent="0.25">
      <c r="N190" s="245" t="s">
        <v>295</v>
      </c>
      <c r="O190" s="244">
        <v>5</v>
      </c>
      <c r="P190" s="243">
        <v>3</v>
      </c>
      <c r="Q190" s="242" t="s">
        <v>318</v>
      </c>
      <c r="R190" s="241">
        <v>400</v>
      </c>
      <c r="S190" s="239">
        <v>0</v>
      </c>
      <c r="T190" s="240">
        <v>29862200</v>
      </c>
      <c r="U190" s="239">
        <v>0</v>
      </c>
      <c r="V190" s="233">
        <v>0</v>
      </c>
    </row>
    <row r="191" spans="1:22" ht="15.75" x14ac:dyDescent="0.25">
      <c r="N191" s="245" t="s">
        <v>296</v>
      </c>
      <c r="O191" s="244">
        <v>5</v>
      </c>
      <c r="P191" s="243">
        <v>3</v>
      </c>
      <c r="Q191" s="242" t="s">
        <v>318</v>
      </c>
      <c r="R191" s="241">
        <v>410</v>
      </c>
      <c r="S191" s="239">
        <v>0</v>
      </c>
      <c r="T191" s="240">
        <v>29862200</v>
      </c>
      <c r="U191" s="239">
        <v>0</v>
      </c>
      <c r="V191" s="233">
        <v>0</v>
      </c>
    </row>
    <row r="192" spans="1:22" ht="126" x14ac:dyDescent="0.25">
      <c r="N192" s="250" t="s">
        <v>509</v>
      </c>
      <c r="O192" s="249">
        <v>5</v>
      </c>
      <c r="P192" s="248">
        <v>3</v>
      </c>
      <c r="Q192" s="247" t="s">
        <v>381</v>
      </c>
      <c r="R192" s="246" t="s">
        <v>13</v>
      </c>
      <c r="S192" s="234">
        <v>1410072</v>
      </c>
      <c r="T192" s="235">
        <v>0</v>
      </c>
      <c r="U192" s="234">
        <v>0</v>
      </c>
      <c r="V192" s="232">
        <v>0</v>
      </c>
    </row>
    <row r="193" spans="14:22" ht="31.5" x14ac:dyDescent="0.25">
      <c r="N193" s="245" t="s">
        <v>110</v>
      </c>
      <c r="O193" s="244">
        <v>5</v>
      </c>
      <c r="P193" s="243">
        <v>3</v>
      </c>
      <c r="Q193" s="242" t="s">
        <v>381</v>
      </c>
      <c r="R193" s="241">
        <v>200</v>
      </c>
      <c r="S193" s="239">
        <v>1410072</v>
      </c>
      <c r="T193" s="240">
        <v>0</v>
      </c>
      <c r="U193" s="239">
        <v>0</v>
      </c>
      <c r="V193" s="233">
        <v>0</v>
      </c>
    </row>
    <row r="194" spans="14:22" ht="47.25" x14ac:dyDescent="0.25">
      <c r="N194" s="245" t="s">
        <v>111</v>
      </c>
      <c r="O194" s="244">
        <v>5</v>
      </c>
      <c r="P194" s="243">
        <v>3</v>
      </c>
      <c r="Q194" s="242" t="s">
        <v>381</v>
      </c>
      <c r="R194" s="241">
        <v>240</v>
      </c>
      <c r="S194" s="239">
        <v>1410072</v>
      </c>
      <c r="T194" s="240">
        <v>0</v>
      </c>
      <c r="U194" s="239">
        <v>0</v>
      </c>
      <c r="V194" s="233">
        <v>0</v>
      </c>
    </row>
    <row r="195" spans="14:22" ht="157.5" x14ac:dyDescent="0.25">
      <c r="N195" s="250" t="s">
        <v>510</v>
      </c>
      <c r="O195" s="249">
        <v>5</v>
      </c>
      <c r="P195" s="248">
        <v>3</v>
      </c>
      <c r="Q195" s="247" t="s">
        <v>511</v>
      </c>
      <c r="R195" s="246" t="s">
        <v>13</v>
      </c>
      <c r="S195" s="234">
        <v>39998</v>
      </c>
      <c r="T195" s="235">
        <v>0</v>
      </c>
      <c r="U195" s="234">
        <v>0</v>
      </c>
      <c r="V195" s="232">
        <v>0</v>
      </c>
    </row>
    <row r="196" spans="14:22" ht="31.5" x14ac:dyDescent="0.25">
      <c r="N196" s="245" t="s">
        <v>110</v>
      </c>
      <c r="O196" s="244">
        <v>5</v>
      </c>
      <c r="P196" s="243">
        <v>3</v>
      </c>
      <c r="Q196" s="242" t="s">
        <v>511</v>
      </c>
      <c r="R196" s="241">
        <v>200</v>
      </c>
      <c r="S196" s="239">
        <v>39998</v>
      </c>
      <c r="T196" s="240">
        <v>0</v>
      </c>
      <c r="U196" s="239">
        <v>0</v>
      </c>
      <c r="V196" s="233">
        <v>0</v>
      </c>
    </row>
    <row r="197" spans="14:22" ht="47.25" x14ac:dyDescent="0.25">
      <c r="N197" s="245" t="s">
        <v>111</v>
      </c>
      <c r="O197" s="244">
        <v>5</v>
      </c>
      <c r="P197" s="243">
        <v>3</v>
      </c>
      <c r="Q197" s="242" t="s">
        <v>511</v>
      </c>
      <c r="R197" s="241">
        <v>240</v>
      </c>
      <c r="S197" s="239">
        <v>39998</v>
      </c>
      <c r="T197" s="240">
        <v>0</v>
      </c>
      <c r="U197" s="239">
        <v>0</v>
      </c>
      <c r="V197" s="233">
        <v>0</v>
      </c>
    </row>
    <row r="198" spans="14:22" ht="141.75" x14ac:dyDescent="0.25">
      <c r="N198" s="250" t="s">
        <v>405</v>
      </c>
      <c r="O198" s="249">
        <v>5</v>
      </c>
      <c r="P198" s="248">
        <v>3</v>
      </c>
      <c r="Q198" s="247" t="s">
        <v>323</v>
      </c>
      <c r="R198" s="246" t="s">
        <v>13</v>
      </c>
      <c r="S198" s="234">
        <v>0</v>
      </c>
      <c r="T198" s="235">
        <v>454755</v>
      </c>
      <c r="U198" s="234">
        <v>0</v>
      </c>
      <c r="V198" s="232">
        <v>0</v>
      </c>
    </row>
    <row r="199" spans="14:22" ht="47.25" x14ac:dyDescent="0.25">
      <c r="N199" s="245" t="s">
        <v>295</v>
      </c>
      <c r="O199" s="244">
        <v>5</v>
      </c>
      <c r="P199" s="243">
        <v>3</v>
      </c>
      <c r="Q199" s="242" t="s">
        <v>323</v>
      </c>
      <c r="R199" s="241">
        <v>400</v>
      </c>
      <c r="S199" s="239">
        <v>0</v>
      </c>
      <c r="T199" s="240">
        <v>454755</v>
      </c>
      <c r="U199" s="239">
        <v>0</v>
      </c>
      <c r="V199" s="233">
        <v>0</v>
      </c>
    </row>
    <row r="200" spans="14:22" ht="15.75" x14ac:dyDescent="0.25">
      <c r="N200" s="245" t="s">
        <v>296</v>
      </c>
      <c r="O200" s="244">
        <v>5</v>
      </c>
      <c r="P200" s="243">
        <v>3</v>
      </c>
      <c r="Q200" s="242" t="s">
        <v>323</v>
      </c>
      <c r="R200" s="241">
        <v>410</v>
      </c>
      <c r="S200" s="239">
        <v>0</v>
      </c>
      <c r="T200" s="240">
        <v>454755</v>
      </c>
      <c r="U200" s="239">
        <v>0</v>
      </c>
      <c r="V200" s="233">
        <v>0</v>
      </c>
    </row>
    <row r="201" spans="14:22" ht="15.75" x14ac:dyDescent="0.25">
      <c r="N201" s="250" t="s">
        <v>152</v>
      </c>
      <c r="O201" s="249">
        <v>8</v>
      </c>
      <c r="P201" s="248">
        <v>0</v>
      </c>
      <c r="Q201" s="247" t="s">
        <v>13</v>
      </c>
      <c r="R201" s="246" t="s">
        <v>13</v>
      </c>
      <c r="S201" s="234">
        <v>8310329</v>
      </c>
      <c r="T201" s="235">
        <v>0</v>
      </c>
      <c r="U201" s="234">
        <v>0</v>
      </c>
      <c r="V201" s="232">
        <v>0</v>
      </c>
    </row>
    <row r="202" spans="14:22" ht="15.75" x14ac:dyDescent="0.25">
      <c r="N202" s="250" t="s">
        <v>153</v>
      </c>
      <c r="O202" s="249">
        <v>8</v>
      </c>
      <c r="P202" s="248">
        <v>1</v>
      </c>
      <c r="Q202" s="247" t="s">
        <v>13</v>
      </c>
      <c r="R202" s="246" t="s">
        <v>13</v>
      </c>
      <c r="S202" s="234">
        <v>8310329</v>
      </c>
      <c r="T202" s="235">
        <v>0</v>
      </c>
      <c r="U202" s="234">
        <v>0</v>
      </c>
      <c r="V202" s="232">
        <v>0</v>
      </c>
    </row>
    <row r="203" spans="14:22" ht="31.5" x14ac:dyDescent="0.25">
      <c r="N203" s="250" t="s">
        <v>108</v>
      </c>
      <c r="O203" s="249">
        <v>8</v>
      </c>
      <c r="P203" s="248">
        <v>1</v>
      </c>
      <c r="Q203" s="247" t="s">
        <v>109</v>
      </c>
      <c r="R203" s="246" t="s">
        <v>13</v>
      </c>
      <c r="S203" s="234">
        <v>8310329</v>
      </c>
      <c r="T203" s="235">
        <v>0</v>
      </c>
      <c r="U203" s="234">
        <v>0</v>
      </c>
      <c r="V203" s="232">
        <v>0</v>
      </c>
    </row>
    <row r="204" spans="14:22" ht="63" x14ac:dyDescent="0.25">
      <c r="N204" s="250" t="s">
        <v>154</v>
      </c>
      <c r="O204" s="249">
        <v>8</v>
      </c>
      <c r="P204" s="248">
        <v>1</v>
      </c>
      <c r="Q204" s="247" t="s">
        <v>155</v>
      </c>
      <c r="R204" s="246" t="s">
        <v>13</v>
      </c>
      <c r="S204" s="234">
        <v>8310329</v>
      </c>
      <c r="T204" s="235">
        <v>0</v>
      </c>
      <c r="U204" s="234">
        <v>0</v>
      </c>
      <c r="V204" s="232">
        <v>0</v>
      </c>
    </row>
    <row r="205" spans="14:22" ht="15.75" x14ac:dyDescent="0.25">
      <c r="N205" s="245" t="s">
        <v>114</v>
      </c>
      <c r="O205" s="244">
        <v>8</v>
      </c>
      <c r="P205" s="243">
        <v>1</v>
      </c>
      <c r="Q205" s="242" t="s">
        <v>155</v>
      </c>
      <c r="R205" s="241">
        <v>500</v>
      </c>
      <c r="S205" s="239">
        <v>8310329</v>
      </c>
      <c r="T205" s="240">
        <v>0</v>
      </c>
      <c r="U205" s="239">
        <v>0</v>
      </c>
      <c r="V205" s="233">
        <v>0</v>
      </c>
    </row>
    <row r="206" spans="14:22" ht="15.75" x14ac:dyDescent="0.25">
      <c r="N206" s="245" t="s">
        <v>115</v>
      </c>
      <c r="O206" s="244">
        <v>8</v>
      </c>
      <c r="P206" s="243">
        <v>1</v>
      </c>
      <c r="Q206" s="242" t="s">
        <v>155</v>
      </c>
      <c r="R206" s="241">
        <v>540</v>
      </c>
      <c r="S206" s="239">
        <v>8310329</v>
      </c>
      <c r="T206" s="240">
        <v>0</v>
      </c>
      <c r="U206" s="239">
        <v>0</v>
      </c>
      <c r="V206" s="233">
        <v>0</v>
      </c>
    </row>
    <row r="207" spans="14:22" ht="15.75" x14ac:dyDescent="0.25">
      <c r="N207" s="250" t="s">
        <v>156</v>
      </c>
      <c r="O207" s="249">
        <v>10</v>
      </c>
      <c r="P207" s="248">
        <v>0</v>
      </c>
      <c r="Q207" s="247" t="s">
        <v>13</v>
      </c>
      <c r="R207" s="246" t="s">
        <v>13</v>
      </c>
      <c r="S207" s="234">
        <v>618116</v>
      </c>
      <c r="T207" s="235">
        <v>618116</v>
      </c>
      <c r="U207" s="234">
        <v>618116</v>
      </c>
      <c r="V207" s="232">
        <v>618116</v>
      </c>
    </row>
    <row r="208" spans="14:22" ht="15.75" x14ac:dyDescent="0.25">
      <c r="N208" s="250" t="s">
        <v>157</v>
      </c>
      <c r="O208" s="249">
        <v>10</v>
      </c>
      <c r="P208" s="248">
        <v>1</v>
      </c>
      <c r="Q208" s="247" t="s">
        <v>13</v>
      </c>
      <c r="R208" s="246" t="s">
        <v>13</v>
      </c>
      <c r="S208" s="234">
        <v>610116</v>
      </c>
      <c r="T208" s="235">
        <v>610116</v>
      </c>
      <c r="U208" s="234">
        <v>610116</v>
      </c>
      <c r="V208" s="232">
        <v>610116</v>
      </c>
    </row>
    <row r="209" spans="14:22" ht="31.5" x14ac:dyDescent="0.25">
      <c r="N209" s="250" t="s">
        <v>108</v>
      </c>
      <c r="O209" s="249">
        <v>10</v>
      </c>
      <c r="P209" s="248">
        <v>1</v>
      </c>
      <c r="Q209" s="247" t="s">
        <v>109</v>
      </c>
      <c r="R209" s="246" t="s">
        <v>13</v>
      </c>
      <c r="S209" s="234">
        <v>610116</v>
      </c>
      <c r="T209" s="235">
        <v>610116</v>
      </c>
      <c r="U209" s="234">
        <v>610116</v>
      </c>
      <c r="V209" s="232">
        <v>610116</v>
      </c>
    </row>
    <row r="210" spans="14:22" ht="31.5" x14ac:dyDescent="0.25">
      <c r="N210" s="250" t="s">
        <v>158</v>
      </c>
      <c r="O210" s="249">
        <v>10</v>
      </c>
      <c r="P210" s="248">
        <v>1</v>
      </c>
      <c r="Q210" s="247" t="s">
        <v>159</v>
      </c>
      <c r="R210" s="246" t="s">
        <v>13</v>
      </c>
      <c r="S210" s="234">
        <v>610116</v>
      </c>
      <c r="T210" s="235">
        <v>610116</v>
      </c>
      <c r="U210" s="234">
        <v>610116</v>
      </c>
      <c r="V210" s="232">
        <v>610116</v>
      </c>
    </row>
    <row r="211" spans="14:22" ht="31.5" x14ac:dyDescent="0.25">
      <c r="N211" s="245" t="s">
        <v>160</v>
      </c>
      <c r="O211" s="244">
        <v>10</v>
      </c>
      <c r="P211" s="243">
        <v>1</v>
      </c>
      <c r="Q211" s="242" t="s">
        <v>159</v>
      </c>
      <c r="R211" s="241">
        <v>300</v>
      </c>
      <c r="S211" s="239">
        <v>610116</v>
      </c>
      <c r="T211" s="240">
        <v>610116</v>
      </c>
      <c r="U211" s="239">
        <v>610116</v>
      </c>
      <c r="V211" s="233">
        <v>610116</v>
      </c>
    </row>
    <row r="212" spans="14:22" ht="31.5" x14ac:dyDescent="0.25">
      <c r="N212" s="245" t="s">
        <v>161</v>
      </c>
      <c r="O212" s="244">
        <v>10</v>
      </c>
      <c r="P212" s="243">
        <v>1</v>
      </c>
      <c r="Q212" s="242" t="s">
        <v>159</v>
      </c>
      <c r="R212" s="241">
        <v>310</v>
      </c>
      <c r="S212" s="239">
        <v>610116</v>
      </c>
      <c r="T212" s="240">
        <v>610116</v>
      </c>
      <c r="U212" s="239">
        <v>610116</v>
      </c>
      <c r="V212" s="233">
        <v>610116</v>
      </c>
    </row>
    <row r="213" spans="14:22" ht="15.75" x14ac:dyDescent="0.25">
      <c r="N213" s="250" t="s">
        <v>325</v>
      </c>
      <c r="O213" s="249">
        <v>10</v>
      </c>
      <c r="P213" s="248">
        <v>3</v>
      </c>
      <c r="Q213" s="247" t="s">
        <v>13</v>
      </c>
      <c r="R213" s="246" t="s">
        <v>13</v>
      </c>
      <c r="S213" s="234">
        <v>8000</v>
      </c>
      <c r="T213" s="235">
        <v>8000</v>
      </c>
      <c r="U213" s="234">
        <v>8000</v>
      </c>
      <c r="V213" s="232">
        <v>8000</v>
      </c>
    </row>
    <row r="214" spans="14:22" ht="31.5" x14ac:dyDescent="0.25">
      <c r="N214" s="250" t="s">
        <v>108</v>
      </c>
      <c r="O214" s="249">
        <v>10</v>
      </c>
      <c r="P214" s="248">
        <v>3</v>
      </c>
      <c r="Q214" s="247" t="s">
        <v>109</v>
      </c>
      <c r="R214" s="246" t="s">
        <v>13</v>
      </c>
      <c r="S214" s="234">
        <v>8000</v>
      </c>
      <c r="T214" s="235">
        <v>8000</v>
      </c>
      <c r="U214" s="234">
        <v>8000</v>
      </c>
      <c r="V214" s="232">
        <v>8000</v>
      </c>
    </row>
    <row r="215" spans="14:22" ht="63" x14ac:dyDescent="0.25">
      <c r="N215" s="250" t="s">
        <v>326</v>
      </c>
      <c r="O215" s="249">
        <v>10</v>
      </c>
      <c r="P215" s="248">
        <v>3</v>
      </c>
      <c r="Q215" s="247" t="s">
        <v>327</v>
      </c>
      <c r="R215" s="246" t="s">
        <v>13</v>
      </c>
      <c r="S215" s="234">
        <v>8000</v>
      </c>
      <c r="T215" s="235">
        <v>8000</v>
      </c>
      <c r="U215" s="234">
        <v>8000</v>
      </c>
      <c r="V215" s="232">
        <v>8000</v>
      </c>
    </row>
    <row r="216" spans="14:22" ht="31.5" x14ac:dyDescent="0.25">
      <c r="N216" s="245" t="s">
        <v>160</v>
      </c>
      <c r="O216" s="244">
        <v>10</v>
      </c>
      <c r="P216" s="243">
        <v>3</v>
      </c>
      <c r="Q216" s="242" t="s">
        <v>327</v>
      </c>
      <c r="R216" s="241">
        <v>300</v>
      </c>
      <c r="S216" s="239">
        <v>8000</v>
      </c>
      <c r="T216" s="240">
        <v>8000</v>
      </c>
      <c r="U216" s="239">
        <v>8000</v>
      </c>
      <c r="V216" s="233">
        <v>8000</v>
      </c>
    </row>
    <row r="217" spans="14:22" ht="31.5" x14ac:dyDescent="0.25">
      <c r="N217" s="245" t="s">
        <v>161</v>
      </c>
      <c r="O217" s="244">
        <v>10</v>
      </c>
      <c r="P217" s="243">
        <v>3</v>
      </c>
      <c r="Q217" s="242" t="s">
        <v>327</v>
      </c>
      <c r="R217" s="241">
        <v>310</v>
      </c>
      <c r="S217" s="239">
        <v>8000</v>
      </c>
      <c r="T217" s="240">
        <v>8000</v>
      </c>
      <c r="U217" s="239">
        <v>8000</v>
      </c>
      <c r="V217" s="233">
        <v>8000</v>
      </c>
    </row>
    <row r="218" spans="14:22" ht="15.75" x14ac:dyDescent="0.25">
      <c r="N218" s="250" t="s">
        <v>162</v>
      </c>
      <c r="O218" s="249">
        <v>11</v>
      </c>
      <c r="P218" s="248">
        <v>0</v>
      </c>
      <c r="Q218" s="247" t="s">
        <v>13</v>
      </c>
      <c r="R218" s="246" t="s">
        <v>13</v>
      </c>
      <c r="S218" s="234">
        <v>2325200</v>
      </c>
      <c r="T218" s="235">
        <v>0</v>
      </c>
      <c r="U218" s="234">
        <v>0</v>
      </c>
      <c r="V218" s="232">
        <v>0</v>
      </c>
    </row>
    <row r="219" spans="14:22" ht="15.75" x14ac:dyDescent="0.25">
      <c r="N219" s="250" t="s">
        <v>163</v>
      </c>
      <c r="O219" s="249">
        <v>11</v>
      </c>
      <c r="P219" s="248">
        <v>2</v>
      </c>
      <c r="Q219" s="247" t="s">
        <v>13</v>
      </c>
      <c r="R219" s="246" t="s">
        <v>13</v>
      </c>
      <c r="S219" s="234">
        <v>2325200</v>
      </c>
      <c r="T219" s="235">
        <v>0</v>
      </c>
      <c r="U219" s="234">
        <v>0</v>
      </c>
      <c r="V219" s="232">
        <v>0</v>
      </c>
    </row>
    <row r="220" spans="14:22" ht="31.5" x14ac:dyDescent="0.25">
      <c r="N220" s="250" t="s">
        <v>108</v>
      </c>
      <c r="O220" s="249">
        <v>11</v>
      </c>
      <c r="P220" s="248">
        <v>2</v>
      </c>
      <c r="Q220" s="247" t="s">
        <v>109</v>
      </c>
      <c r="R220" s="246" t="s">
        <v>13</v>
      </c>
      <c r="S220" s="234">
        <v>2325200</v>
      </c>
      <c r="T220" s="235">
        <v>0</v>
      </c>
      <c r="U220" s="234">
        <v>0</v>
      </c>
      <c r="V220" s="232">
        <v>0</v>
      </c>
    </row>
    <row r="221" spans="14:22" ht="126" x14ac:dyDescent="0.25">
      <c r="N221" s="250" t="s">
        <v>164</v>
      </c>
      <c r="O221" s="249">
        <v>11</v>
      </c>
      <c r="P221" s="248">
        <v>2</v>
      </c>
      <c r="Q221" s="247" t="s">
        <v>165</v>
      </c>
      <c r="R221" s="246" t="s">
        <v>13</v>
      </c>
      <c r="S221" s="234">
        <v>2325200</v>
      </c>
      <c r="T221" s="235">
        <v>0</v>
      </c>
      <c r="U221" s="234">
        <v>0</v>
      </c>
      <c r="V221" s="232">
        <v>0</v>
      </c>
    </row>
    <row r="222" spans="14:22" ht="15.75" x14ac:dyDescent="0.25">
      <c r="N222" s="245" t="s">
        <v>114</v>
      </c>
      <c r="O222" s="244">
        <v>11</v>
      </c>
      <c r="P222" s="243">
        <v>2</v>
      </c>
      <c r="Q222" s="242" t="s">
        <v>165</v>
      </c>
      <c r="R222" s="241">
        <v>500</v>
      </c>
      <c r="S222" s="239">
        <v>2325200</v>
      </c>
      <c r="T222" s="240">
        <v>0</v>
      </c>
      <c r="U222" s="239">
        <v>0</v>
      </c>
      <c r="V222" s="233">
        <v>0</v>
      </c>
    </row>
    <row r="223" spans="14:22" ht="15.75" x14ac:dyDescent="0.25">
      <c r="N223" s="245" t="s">
        <v>115</v>
      </c>
      <c r="O223" s="244">
        <v>11</v>
      </c>
      <c r="P223" s="243">
        <v>2</v>
      </c>
      <c r="Q223" s="242" t="s">
        <v>165</v>
      </c>
      <c r="R223" s="241">
        <v>540</v>
      </c>
      <c r="S223" s="239">
        <v>2325200</v>
      </c>
      <c r="T223" s="240">
        <v>0</v>
      </c>
      <c r="U223" s="239">
        <v>0</v>
      </c>
      <c r="V223" s="233">
        <v>0</v>
      </c>
    </row>
    <row r="224" spans="14:22" ht="15.75" x14ac:dyDescent="0.25">
      <c r="N224" s="250" t="s">
        <v>166</v>
      </c>
      <c r="O224" s="249">
        <v>99</v>
      </c>
      <c r="P224" s="248">
        <v>0</v>
      </c>
      <c r="Q224" s="247" t="s">
        <v>13</v>
      </c>
      <c r="R224" s="246" t="s">
        <v>13</v>
      </c>
      <c r="S224" s="234">
        <v>0</v>
      </c>
      <c r="T224" s="235">
        <v>1714370</v>
      </c>
      <c r="U224" s="234">
        <v>3630355</v>
      </c>
      <c r="V224" s="232">
        <v>3630355</v>
      </c>
    </row>
    <row r="225" spans="14:22" ht="15.75" x14ac:dyDescent="0.25">
      <c r="N225" s="250" t="s">
        <v>166</v>
      </c>
      <c r="O225" s="249">
        <v>99</v>
      </c>
      <c r="P225" s="248">
        <v>99</v>
      </c>
      <c r="Q225" s="247" t="s">
        <v>13</v>
      </c>
      <c r="R225" s="246" t="s">
        <v>13</v>
      </c>
      <c r="S225" s="234">
        <v>0</v>
      </c>
      <c r="T225" s="235">
        <v>1714370</v>
      </c>
      <c r="U225" s="234">
        <v>3630355</v>
      </c>
      <c r="V225" s="232">
        <v>3630355</v>
      </c>
    </row>
    <row r="226" spans="14:22" ht="31.5" x14ac:dyDescent="0.25">
      <c r="N226" s="250" t="s">
        <v>108</v>
      </c>
      <c r="O226" s="249">
        <v>99</v>
      </c>
      <c r="P226" s="248">
        <v>99</v>
      </c>
      <c r="Q226" s="247" t="s">
        <v>109</v>
      </c>
      <c r="R226" s="246" t="s">
        <v>13</v>
      </c>
      <c r="S226" s="234">
        <v>0</v>
      </c>
      <c r="T226" s="235">
        <v>1714370</v>
      </c>
      <c r="U226" s="234">
        <v>3630355</v>
      </c>
      <c r="V226" s="232">
        <v>3630355</v>
      </c>
    </row>
    <row r="227" spans="14:22" ht="15.75" x14ac:dyDescent="0.25">
      <c r="N227" s="250" t="s">
        <v>166</v>
      </c>
      <c r="O227" s="249">
        <v>99</v>
      </c>
      <c r="P227" s="248">
        <v>99</v>
      </c>
      <c r="Q227" s="247" t="s">
        <v>167</v>
      </c>
      <c r="R227" s="246" t="s">
        <v>13</v>
      </c>
      <c r="S227" s="234">
        <v>0</v>
      </c>
      <c r="T227" s="235">
        <v>1714370</v>
      </c>
      <c r="U227" s="234">
        <v>3630355</v>
      </c>
      <c r="V227" s="232">
        <v>3630355</v>
      </c>
    </row>
    <row r="228" spans="14:22" ht="15.75" x14ac:dyDescent="0.25">
      <c r="N228" s="245" t="s">
        <v>166</v>
      </c>
      <c r="O228" s="244">
        <v>99</v>
      </c>
      <c r="P228" s="243">
        <v>99</v>
      </c>
      <c r="Q228" s="242" t="s">
        <v>167</v>
      </c>
      <c r="R228" s="241">
        <v>900</v>
      </c>
      <c r="S228" s="239">
        <v>0</v>
      </c>
      <c r="T228" s="240">
        <v>1714370</v>
      </c>
      <c r="U228" s="239">
        <v>3630355</v>
      </c>
      <c r="V228" s="233">
        <v>3630355</v>
      </c>
    </row>
    <row r="229" spans="14:22" ht="15.75" x14ac:dyDescent="0.25">
      <c r="N229" s="245" t="s">
        <v>166</v>
      </c>
      <c r="O229" s="244">
        <v>99</v>
      </c>
      <c r="P229" s="243">
        <v>99</v>
      </c>
      <c r="Q229" s="242" t="s">
        <v>167</v>
      </c>
      <c r="R229" s="241">
        <v>990</v>
      </c>
      <c r="S229" s="239">
        <v>0</v>
      </c>
      <c r="T229" s="240">
        <v>1714370</v>
      </c>
      <c r="U229" s="239">
        <v>3630355</v>
      </c>
      <c r="V229" s="233">
        <v>3630355</v>
      </c>
    </row>
    <row r="230" spans="14:22" ht="15.75" x14ac:dyDescent="0.25">
      <c r="N230" s="238" t="s">
        <v>38</v>
      </c>
      <c r="O230" s="237"/>
      <c r="P230" s="237"/>
      <c r="Q230" s="237"/>
      <c r="R230" s="236"/>
      <c r="S230" s="234">
        <v>382451945.04000002</v>
      </c>
      <c r="T230" s="235">
        <v>204961531.06</v>
      </c>
      <c r="U230" s="234">
        <v>239097445.78999999</v>
      </c>
      <c r="V230" s="232">
        <v>239097445.78999999</v>
      </c>
    </row>
  </sheetData>
  <mergeCells count="178">
    <mergeCell ref="B184:K184"/>
    <mergeCell ref="B185:K185"/>
    <mergeCell ref="D186:K186"/>
    <mergeCell ref="B187:K187"/>
    <mergeCell ref="B183:K183"/>
    <mergeCell ref="B174:K174"/>
    <mergeCell ref="H175:K175"/>
    <mergeCell ref="B176:K176"/>
    <mergeCell ref="B177:K177"/>
    <mergeCell ref="B178:K178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B164:K164"/>
    <mergeCell ref="B165:K165"/>
    <mergeCell ref="H166:K166"/>
    <mergeCell ref="B167:K167"/>
    <mergeCell ref="B168:K168"/>
    <mergeCell ref="B159:K159"/>
    <mergeCell ref="H160:K160"/>
    <mergeCell ref="B161:K161"/>
    <mergeCell ref="B162:K162"/>
    <mergeCell ref="H163:K16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B73:K73"/>
    <mergeCell ref="H74:K74"/>
    <mergeCell ref="B75:K75"/>
    <mergeCell ref="B76:K76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B46:K46"/>
    <mergeCell ref="D47:K47"/>
    <mergeCell ref="H63:K63"/>
    <mergeCell ref="B64:K64"/>
    <mergeCell ref="B65:K65"/>
    <mergeCell ref="B66:K66"/>
    <mergeCell ref="D67:K67"/>
    <mergeCell ref="B59:K59"/>
    <mergeCell ref="B60:K60"/>
    <mergeCell ref="B61:K61"/>
    <mergeCell ref="D62:K62"/>
    <mergeCell ref="B38:K38"/>
    <mergeCell ref="H39:K39"/>
    <mergeCell ref="B40:K40"/>
    <mergeCell ref="H58:K58"/>
    <mergeCell ref="B41:K41"/>
    <mergeCell ref="B42:K42"/>
    <mergeCell ref="B33:K33"/>
    <mergeCell ref="B34:K34"/>
    <mergeCell ref="D35:K35"/>
    <mergeCell ref="H36:K36"/>
    <mergeCell ref="B37:K37"/>
    <mergeCell ref="H48:K48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D43:K43"/>
    <mergeCell ref="H44:K44"/>
    <mergeCell ref="B45:K45"/>
    <mergeCell ref="B22:K22"/>
    <mergeCell ref="Q9:Q11"/>
    <mergeCell ref="R9:R11"/>
    <mergeCell ref="S9:S11"/>
    <mergeCell ref="B28:K28"/>
    <mergeCell ref="B29:K29"/>
    <mergeCell ref="D30:K30"/>
    <mergeCell ref="H31:K31"/>
    <mergeCell ref="B32:K32"/>
    <mergeCell ref="B23:K23"/>
    <mergeCell ref="B24:K24"/>
    <mergeCell ref="H25:K25"/>
    <mergeCell ref="B26:K26"/>
    <mergeCell ref="B27:K27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5"/>
  <sheetViews>
    <sheetView view="pageBreakPreview" topLeftCell="A190" zoomScale="110" zoomScaleSheetLayoutView="110" workbookViewId="0">
      <selection activeCell="S196" sqref="S196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0" style="23" hidden="1" customWidth="1"/>
    <col min="21" max="21" width="17.140625" style="23" customWidth="1"/>
    <col min="22" max="22" width="18.5703125" style="23" customWidth="1"/>
    <col min="23" max="24" width="0" style="23" hidden="1" customWidth="1"/>
    <col min="25" max="25" width="0.140625" style="23" customWidth="1"/>
    <col min="26" max="253" width="9.140625" style="23" customWidth="1"/>
    <col min="254" max="16384" width="9.140625" style="23"/>
  </cols>
  <sheetData>
    <row r="1" spans="1:25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89" t="s">
        <v>513</v>
      </c>
      <c r="T1" s="289"/>
      <c r="U1" s="289" t="s">
        <v>428</v>
      </c>
      <c r="V1" s="289"/>
      <c r="W1" s="22"/>
      <c r="X1" s="22"/>
      <c r="Y1" s="22"/>
    </row>
    <row r="2" spans="1:25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89" t="s">
        <v>428</v>
      </c>
      <c r="T2" s="289"/>
      <c r="U2" s="289" t="s">
        <v>428</v>
      </c>
      <c r="V2" s="289"/>
      <c r="W2" s="22"/>
      <c r="X2" s="22"/>
      <c r="Y2" s="22"/>
    </row>
    <row r="3" spans="1:25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89" t="s">
        <v>428</v>
      </c>
      <c r="T3" s="289"/>
      <c r="U3" s="289" t="s">
        <v>428</v>
      </c>
      <c r="V3" s="289"/>
      <c r="W3" s="22"/>
      <c r="X3" s="22"/>
      <c r="Y3" s="22"/>
    </row>
    <row r="4" spans="1:25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89" t="s">
        <v>428</v>
      </c>
      <c r="T4" s="289"/>
      <c r="U4" s="289" t="s">
        <v>428</v>
      </c>
      <c r="V4" s="289"/>
      <c r="W4" s="24"/>
      <c r="X4" s="24"/>
      <c r="Y4" s="24"/>
    </row>
    <row r="5" spans="1:25" ht="30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89" t="s">
        <v>428</v>
      </c>
      <c r="T5" s="289"/>
      <c r="U5" s="289" t="s">
        <v>428</v>
      </c>
      <c r="V5" s="289"/>
      <c r="W5" s="24"/>
      <c r="X5" s="24"/>
      <c r="Y5" s="24"/>
    </row>
    <row r="6" spans="1:25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125"/>
      <c r="T6" s="125"/>
      <c r="U6" s="125"/>
      <c r="V6" s="125"/>
      <c r="W6" s="24"/>
      <c r="X6" s="24"/>
      <c r="Y6" s="24"/>
    </row>
    <row r="7" spans="1:25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25"/>
      <c r="T7" s="125"/>
      <c r="U7" s="125"/>
      <c r="V7" s="125"/>
      <c r="W7" s="24"/>
      <c r="X7" s="24"/>
      <c r="Y7" s="24"/>
    </row>
    <row r="8" spans="1:25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90" t="s">
        <v>469</v>
      </c>
      <c r="O8" s="290"/>
      <c r="P8" s="290"/>
      <c r="Q8" s="290"/>
      <c r="R8" s="290"/>
      <c r="S8" s="290"/>
      <c r="T8" s="290"/>
      <c r="U8" s="290"/>
      <c r="V8" s="290"/>
      <c r="W8" s="24"/>
      <c r="X8" s="24"/>
      <c r="Y8" s="24"/>
    </row>
    <row r="9" spans="1:25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90"/>
      <c r="O9" s="290"/>
      <c r="P9" s="290"/>
      <c r="Q9" s="290"/>
      <c r="R9" s="290"/>
      <c r="S9" s="290"/>
      <c r="T9" s="290"/>
      <c r="U9" s="290"/>
      <c r="V9" s="290"/>
      <c r="W9" s="24"/>
      <c r="X9" s="24"/>
      <c r="Y9" s="24"/>
    </row>
    <row r="10" spans="1:25" ht="24.75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290"/>
      <c r="O10" s="290"/>
      <c r="P10" s="290"/>
      <c r="Q10" s="290"/>
      <c r="R10" s="290"/>
      <c r="S10" s="290"/>
      <c r="T10" s="290"/>
      <c r="U10" s="290"/>
      <c r="V10" s="290"/>
      <c r="W10" s="25"/>
      <c r="X10" s="24"/>
      <c r="Y10" s="24"/>
    </row>
    <row r="11" spans="1:25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125"/>
      <c r="O11" s="125"/>
      <c r="P11" s="125"/>
      <c r="Q11" s="125"/>
      <c r="R11" s="125"/>
      <c r="S11" s="125"/>
      <c r="T11" s="125"/>
      <c r="U11" s="125"/>
      <c r="V11" s="125"/>
      <c r="W11" s="25"/>
      <c r="X11" s="24"/>
      <c r="Y11" s="24"/>
    </row>
    <row r="12" spans="1:25" ht="15.75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91" t="s">
        <v>12</v>
      </c>
      <c r="T12" s="291"/>
      <c r="U12" s="291"/>
      <c r="V12" s="291"/>
      <c r="W12" s="26"/>
      <c r="X12" s="27"/>
      <c r="Y12" s="27"/>
    </row>
    <row r="13" spans="1:25" ht="15.75" x14ac:dyDescent="0.2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126"/>
      <c r="O13" s="126"/>
      <c r="P13" s="128"/>
      <c r="Q13" s="126"/>
      <c r="R13" s="128"/>
      <c r="S13" s="292" t="s">
        <v>246</v>
      </c>
      <c r="T13" s="70"/>
      <c r="U13" s="294" t="s">
        <v>406</v>
      </c>
      <c r="V13" s="292" t="s">
        <v>468</v>
      </c>
      <c r="W13" s="26"/>
      <c r="X13" s="27"/>
      <c r="Y13" s="27"/>
    </row>
    <row r="14" spans="1:25" ht="47.25" x14ac:dyDescent="0.2">
      <c r="A14" s="26"/>
      <c r="B14" s="28"/>
      <c r="C14" s="28" t="s">
        <v>14</v>
      </c>
      <c r="D14" s="28"/>
      <c r="E14" s="28"/>
      <c r="F14" s="28"/>
      <c r="G14" s="28"/>
      <c r="H14" s="28"/>
      <c r="I14" s="28" t="s">
        <v>15</v>
      </c>
      <c r="J14" s="28"/>
      <c r="K14" s="28"/>
      <c r="L14" s="28"/>
      <c r="M14" s="28"/>
      <c r="N14" s="29" t="s">
        <v>16</v>
      </c>
      <c r="O14" s="29" t="s">
        <v>19</v>
      </c>
      <c r="P14" s="30" t="s">
        <v>20</v>
      </c>
      <c r="Q14" s="29" t="s">
        <v>17</v>
      </c>
      <c r="R14" s="29" t="s">
        <v>18</v>
      </c>
      <c r="S14" s="293"/>
      <c r="T14" s="127" t="s">
        <v>21</v>
      </c>
      <c r="U14" s="295"/>
      <c r="V14" s="293"/>
      <c r="W14" s="31"/>
      <c r="X14" s="31"/>
      <c r="Y14" s="26"/>
    </row>
    <row r="15" spans="1:25" ht="15.75" x14ac:dyDescent="0.2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32">
        <v>1</v>
      </c>
      <c r="O15" s="33">
        <v>2</v>
      </c>
      <c r="P15" s="33">
        <v>3</v>
      </c>
      <c r="Q15" s="32">
        <v>4</v>
      </c>
      <c r="R15" s="33">
        <v>5</v>
      </c>
      <c r="S15" s="34">
        <v>6</v>
      </c>
      <c r="T15" s="35"/>
      <c r="U15" s="36">
        <v>7</v>
      </c>
      <c r="V15" s="36">
        <v>8</v>
      </c>
      <c r="W15" s="31"/>
      <c r="X15" s="31"/>
      <c r="Y15" s="26"/>
    </row>
    <row r="16" spans="1:25" ht="63" x14ac:dyDescent="0.25">
      <c r="A16" s="37"/>
      <c r="B16" s="286" t="s">
        <v>22</v>
      </c>
      <c r="C16" s="287"/>
      <c r="D16" s="287"/>
      <c r="E16" s="287"/>
      <c r="F16" s="287"/>
      <c r="G16" s="287"/>
      <c r="H16" s="287"/>
      <c r="I16" s="287"/>
      <c r="J16" s="287"/>
      <c r="K16" s="288"/>
      <c r="L16" s="38">
        <v>113</v>
      </c>
      <c r="M16" s="39"/>
      <c r="N16" s="231" t="s">
        <v>403</v>
      </c>
      <c r="O16" s="230" t="s">
        <v>143</v>
      </c>
      <c r="P16" s="230" t="s">
        <v>13</v>
      </c>
      <c r="Q16" s="229">
        <v>0</v>
      </c>
      <c r="R16" s="229">
        <v>0</v>
      </c>
      <c r="S16" s="217">
        <v>11681822</v>
      </c>
      <c r="T16" s="225"/>
      <c r="U16" s="218">
        <v>0</v>
      </c>
      <c r="V16" s="217">
        <v>0</v>
      </c>
      <c r="W16" s="40" t="s">
        <v>23</v>
      </c>
      <c r="X16" s="41"/>
      <c r="Y16" s="42"/>
    </row>
    <row r="17" spans="1:25" ht="31.5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31" t="s">
        <v>304</v>
      </c>
      <c r="O17" s="230" t="s">
        <v>305</v>
      </c>
      <c r="P17" s="230" t="s">
        <v>13</v>
      </c>
      <c r="Q17" s="229">
        <v>0</v>
      </c>
      <c r="R17" s="229">
        <v>0</v>
      </c>
      <c r="S17" s="217">
        <v>11681822</v>
      </c>
      <c r="T17" s="225"/>
      <c r="U17" s="218">
        <v>0</v>
      </c>
      <c r="V17" s="217">
        <v>0</v>
      </c>
      <c r="W17" s="27"/>
      <c r="X17" s="27"/>
      <c r="Y17" s="27"/>
    </row>
    <row r="18" spans="1:25" ht="157.5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31" t="s">
        <v>427</v>
      </c>
      <c r="O18" s="230" t="s">
        <v>404</v>
      </c>
      <c r="P18" s="230" t="s">
        <v>13</v>
      </c>
      <c r="Q18" s="229">
        <v>0</v>
      </c>
      <c r="R18" s="229">
        <v>0</v>
      </c>
      <c r="S18" s="217">
        <v>11681822</v>
      </c>
      <c r="T18" s="225"/>
      <c r="U18" s="218">
        <v>0</v>
      </c>
      <c r="V18" s="217">
        <v>0</v>
      </c>
      <c r="W18" s="26"/>
      <c r="X18" s="27"/>
      <c r="Y18" s="27"/>
    </row>
    <row r="19" spans="1:25" ht="31.5" x14ac:dyDescent="0.2">
      <c r="N19" s="228" t="s">
        <v>110</v>
      </c>
      <c r="O19" s="227" t="s">
        <v>404</v>
      </c>
      <c r="P19" s="227">
        <v>200</v>
      </c>
      <c r="Q19" s="226">
        <v>0</v>
      </c>
      <c r="R19" s="226">
        <v>0</v>
      </c>
      <c r="S19" s="223">
        <v>8692672.4800000004</v>
      </c>
      <c r="T19" s="225"/>
      <c r="U19" s="224">
        <v>0</v>
      </c>
      <c r="V19" s="223">
        <v>0</v>
      </c>
    </row>
    <row r="20" spans="1:25" ht="47.25" x14ac:dyDescent="0.2">
      <c r="N20" s="228" t="s">
        <v>111</v>
      </c>
      <c r="O20" s="227" t="s">
        <v>404</v>
      </c>
      <c r="P20" s="227" t="s">
        <v>169</v>
      </c>
      <c r="Q20" s="226">
        <v>5</v>
      </c>
      <c r="R20" s="226">
        <v>3</v>
      </c>
      <c r="S20" s="223">
        <v>8692672.4800000004</v>
      </c>
      <c r="T20" s="225"/>
      <c r="U20" s="224">
        <v>0</v>
      </c>
      <c r="V20" s="223">
        <v>0</v>
      </c>
    </row>
    <row r="21" spans="1:25" ht="15.75" x14ac:dyDescent="0.2">
      <c r="N21" s="228" t="s">
        <v>112</v>
      </c>
      <c r="O21" s="227" t="s">
        <v>404</v>
      </c>
      <c r="P21" s="227">
        <v>800</v>
      </c>
      <c r="Q21" s="226">
        <v>0</v>
      </c>
      <c r="R21" s="226">
        <v>0</v>
      </c>
      <c r="S21" s="223">
        <v>2989149.52</v>
      </c>
      <c r="T21" s="225"/>
      <c r="U21" s="224">
        <v>0</v>
      </c>
      <c r="V21" s="223">
        <v>0</v>
      </c>
    </row>
    <row r="22" spans="1:25" ht="78.75" x14ac:dyDescent="0.2">
      <c r="N22" s="228" t="s">
        <v>137</v>
      </c>
      <c r="O22" s="227" t="s">
        <v>404</v>
      </c>
      <c r="P22" s="227" t="s">
        <v>170</v>
      </c>
      <c r="Q22" s="226">
        <v>5</v>
      </c>
      <c r="R22" s="226">
        <v>3</v>
      </c>
      <c r="S22" s="223">
        <v>2989149.52</v>
      </c>
      <c r="T22" s="225"/>
      <c r="U22" s="224">
        <v>0</v>
      </c>
      <c r="V22" s="223">
        <v>0</v>
      </c>
    </row>
    <row r="23" spans="1:25" ht="47.25" x14ac:dyDescent="0.2">
      <c r="N23" s="231" t="s">
        <v>397</v>
      </c>
      <c r="O23" s="230" t="s">
        <v>398</v>
      </c>
      <c r="P23" s="230" t="s">
        <v>13</v>
      </c>
      <c r="Q23" s="229">
        <v>0</v>
      </c>
      <c r="R23" s="229">
        <v>0</v>
      </c>
      <c r="S23" s="217">
        <v>100000</v>
      </c>
      <c r="T23" s="225"/>
      <c r="U23" s="218">
        <v>0</v>
      </c>
      <c r="V23" s="217">
        <v>0</v>
      </c>
    </row>
    <row r="24" spans="1:25" ht="47.25" x14ac:dyDescent="0.2">
      <c r="N24" s="231" t="s">
        <v>399</v>
      </c>
      <c r="O24" s="230" t="s">
        <v>400</v>
      </c>
      <c r="P24" s="230" t="s">
        <v>13</v>
      </c>
      <c r="Q24" s="229">
        <v>0</v>
      </c>
      <c r="R24" s="229">
        <v>0</v>
      </c>
      <c r="S24" s="217">
        <v>100000</v>
      </c>
      <c r="T24" s="225"/>
      <c r="U24" s="218">
        <v>0</v>
      </c>
      <c r="V24" s="217">
        <v>0</v>
      </c>
    </row>
    <row r="25" spans="1:25" ht="15.75" x14ac:dyDescent="0.2">
      <c r="N25" s="228" t="s">
        <v>112</v>
      </c>
      <c r="O25" s="227" t="s">
        <v>400</v>
      </c>
      <c r="P25" s="227">
        <v>800</v>
      </c>
      <c r="Q25" s="226">
        <v>0</v>
      </c>
      <c r="R25" s="226">
        <v>0</v>
      </c>
      <c r="S25" s="223">
        <v>100000</v>
      </c>
      <c r="T25" s="225"/>
      <c r="U25" s="224">
        <v>0</v>
      </c>
      <c r="V25" s="223">
        <v>0</v>
      </c>
    </row>
    <row r="26" spans="1:25" ht="140.25" customHeight="1" x14ac:dyDescent="0.2">
      <c r="N26" s="228" t="s">
        <v>137</v>
      </c>
      <c r="O26" s="227" t="s">
        <v>400</v>
      </c>
      <c r="P26" s="227" t="s">
        <v>170</v>
      </c>
      <c r="Q26" s="226">
        <v>4</v>
      </c>
      <c r="R26" s="226">
        <v>12</v>
      </c>
      <c r="S26" s="223">
        <v>100000</v>
      </c>
      <c r="T26" s="225"/>
      <c r="U26" s="224">
        <v>0</v>
      </c>
      <c r="V26" s="223">
        <v>0</v>
      </c>
    </row>
    <row r="27" spans="1:25" ht="31.5" x14ac:dyDescent="0.2">
      <c r="N27" s="231" t="s">
        <v>108</v>
      </c>
      <c r="O27" s="230" t="s">
        <v>109</v>
      </c>
      <c r="P27" s="230" t="s">
        <v>13</v>
      </c>
      <c r="Q27" s="229">
        <v>0</v>
      </c>
      <c r="R27" s="229">
        <v>0</v>
      </c>
      <c r="S27" s="217">
        <v>364507299.54000002</v>
      </c>
      <c r="T27" s="225"/>
      <c r="U27" s="218">
        <v>204961531.06</v>
      </c>
      <c r="V27" s="217">
        <v>239097445.78999999</v>
      </c>
    </row>
    <row r="28" spans="1:25" ht="31.5" x14ac:dyDescent="0.2">
      <c r="N28" s="231" t="s">
        <v>117</v>
      </c>
      <c r="O28" s="230" t="s">
        <v>118</v>
      </c>
      <c r="P28" s="230" t="s">
        <v>13</v>
      </c>
      <c r="Q28" s="229">
        <v>0</v>
      </c>
      <c r="R28" s="229">
        <v>0</v>
      </c>
      <c r="S28" s="217">
        <v>50100</v>
      </c>
      <c r="T28" s="225"/>
      <c r="U28" s="218">
        <v>30000</v>
      </c>
      <c r="V28" s="217">
        <v>30000</v>
      </c>
    </row>
    <row r="29" spans="1:25" ht="136.5" customHeight="1" x14ac:dyDescent="0.2">
      <c r="N29" s="228" t="s">
        <v>160</v>
      </c>
      <c r="O29" s="227" t="s">
        <v>118</v>
      </c>
      <c r="P29" s="227">
        <v>300</v>
      </c>
      <c r="Q29" s="226">
        <v>0</v>
      </c>
      <c r="R29" s="226">
        <v>0</v>
      </c>
      <c r="S29" s="223">
        <v>10000</v>
      </c>
      <c r="T29" s="225"/>
      <c r="U29" s="224">
        <v>10000</v>
      </c>
      <c r="V29" s="223">
        <v>10000</v>
      </c>
    </row>
    <row r="30" spans="1:25" ht="15.75" x14ac:dyDescent="0.2">
      <c r="N30" s="228" t="s">
        <v>250</v>
      </c>
      <c r="O30" s="227" t="s">
        <v>118</v>
      </c>
      <c r="P30" s="227" t="s">
        <v>328</v>
      </c>
      <c r="Q30" s="226">
        <v>1</v>
      </c>
      <c r="R30" s="226">
        <v>13</v>
      </c>
      <c r="S30" s="223">
        <v>10000</v>
      </c>
      <c r="T30" s="225"/>
      <c r="U30" s="224">
        <v>10000</v>
      </c>
      <c r="V30" s="223">
        <v>10000</v>
      </c>
    </row>
    <row r="31" spans="1:25" ht="15.75" x14ac:dyDescent="0.2">
      <c r="N31" s="228" t="s">
        <v>112</v>
      </c>
      <c r="O31" s="227" t="s">
        <v>118</v>
      </c>
      <c r="P31" s="227">
        <v>800</v>
      </c>
      <c r="Q31" s="226">
        <v>0</v>
      </c>
      <c r="R31" s="226">
        <v>0</v>
      </c>
      <c r="S31" s="223">
        <v>20100</v>
      </c>
      <c r="T31" s="225"/>
      <c r="U31" s="224">
        <v>20000</v>
      </c>
      <c r="V31" s="223">
        <v>20000</v>
      </c>
    </row>
    <row r="32" spans="1:25" ht="15.75" x14ac:dyDescent="0.2">
      <c r="N32" s="228" t="s">
        <v>113</v>
      </c>
      <c r="O32" s="227" t="s">
        <v>118</v>
      </c>
      <c r="P32" s="227" t="s">
        <v>171</v>
      </c>
      <c r="Q32" s="226">
        <v>1</v>
      </c>
      <c r="R32" s="226">
        <v>13</v>
      </c>
      <c r="S32" s="223">
        <v>40100</v>
      </c>
      <c r="T32" s="225"/>
      <c r="U32" s="224">
        <v>20000</v>
      </c>
      <c r="V32" s="223">
        <v>20000</v>
      </c>
    </row>
    <row r="33" spans="14:22" ht="47.25" x14ac:dyDescent="0.2">
      <c r="N33" s="231" t="s">
        <v>121</v>
      </c>
      <c r="O33" s="230" t="s">
        <v>122</v>
      </c>
      <c r="P33" s="230" t="s">
        <v>13</v>
      </c>
      <c r="Q33" s="229">
        <v>0</v>
      </c>
      <c r="R33" s="229">
        <v>0</v>
      </c>
      <c r="S33" s="217">
        <v>32944.800000000003</v>
      </c>
      <c r="T33" s="225"/>
      <c r="U33" s="218">
        <v>0</v>
      </c>
      <c r="V33" s="217">
        <v>0</v>
      </c>
    </row>
    <row r="34" spans="14:22" ht="31.5" x14ac:dyDescent="0.2">
      <c r="N34" s="228" t="s">
        <v>110</v>
      </c>
      <c r="O34" s="227" t="s">
        <v>122</v>
      </c>
      <c r="P34" s="227">
        <v>200</v>
      </c>
      <c r="Q34" s="226">
        <v>0</v>
      </c>
      <c r="R34" s="226">
        <v>0</v>
      </c>
      <c r="S34" s="223">
        <v>32944.800000000003</v>
      </c>
      <c r="T34" s="225"/>
      <c r="U34" s="224">
        <v>0</v>
      </c>
      <c r="V34" s="223">
        <v>0</v>
      </c>
    </row>
    <row r="35" spans="14:22" ht="47.25" x14ac:dyDescent="0.2">
      <c r="N35" s="228" t="s">
        <v>111</v>
      </c>
      <c r="O35" s="227" t="s">
        <v>122</v>
      </c>
      <c r="P35" s="227" t="s">
        <v>169</v>
      </c>
      <c r="Q35" s="226">
        <v>3</v>
      </c>
      <c r="R35" s="226">
        <v>9</v>
      </c>
      <c r="S35" s="223">
        <v>32944.800000000003</v>
      </c>
      <c r="T35" s="225"/>
      <c r="U35" s="224">
        <v>0</v>
      </c>
      <c r="V35" s="223">
        <v>0</v>
      </c>
    </row>
    <row r="36" spans="14:22" ht="78.75" x14ac:dyDescent="0.2">
      <c r="N36" s="231" t="s">
        <v>392</v>
      </c>
      <c r="O36" s="230" t="s">
        <v>393</v>
      </c>
      <c r="P36" s="230" t="s">
        <v>13</v>
      </c>
      <c r="Q36" s="229">
        <v>0</v>
      </c>
      <c r="R36" s="229">
        <v>0</v>
      </c>
      <c r="S36" s="217">
        <v>315000</v>
      </c>
      <c r="T36" s="225"/>
      <c r="U36" s="218">
        <v>0</v>
      </c>
      <c r="V36" s="217">
        <v>0</v>
      </c>
    </row>
    <row r="37" spans="14:22" ht="15.75" x14ac:dyDescent="0.2">
      <c r="N37" s="228" t="s">
        <v>114</v>
      </c>
      <c r="O37" s="227" t="s">
        <v>393</v>
      </c>
      <c r="P37" s="227">
        <v>500</v>
      </c>
      <c r="Q37" s="226">
        <v>0</v>
      </c>
      <c r="R37" s="226">
        <v>0</v>
      </c>
      <c r="S37" s="223">
        <v>315000</v>
      </c>
      <c r="T37" s="225"/>
      <c r="U37" s="224">
        <v>0</v>
      </c>
      <c r="V37" s="223">
        <v>0</v>
      </c>
    </row>
    <row r="38" spans="14:22" ht="15.75" x14ac:dyDescent="0.2">
      <c r="N38" s="228" t="s">
        <v>115</v>
      </c>
      <c r="O38" s="227" t="s">
        <v>393</v>
      </c>
      <c r="P38" s="227" t="s">
        <v>172</v>
      </c>
      <c r="Q38" s="226">
        <v>3</v>
      </c>
      <c r="R38" s="226">
        <v>9</v>
      </c>
      <c r="S38" s="223">
        <v>315000</v>
      </c>
      <c r="T38" s="225"/>
      <c r="U38" s="224">
        <v>0</v>
      </c>
      <c r="V38" s="223">
        <v>0</v>
      </c>
    </row>
    <row r="39" spans="14:22" ht="15.75" x14ac:dyDescent="0.2">
      <c r="N39" s="231" t="s">
        <v>124</v>
      </c>
      <c r="O39" s="230" t="s">
        <v>125</v>
      </c>
      <c r="P39" s="230" t="s">
        <v>13</v>
      </c>
      <c r="Q39" s="229">
        <v>0</v>
      </c>
      <c r="R39" s="229">
        <v>0</v>
      </c>
      <c r="S39" s="217">
        <v>528400</v>
      </c>
      <c r="T39" s="225"/>
      <c r="U39" s="218">
        <v>0</v>
      </c>
      <c r="V39" s="217">
        <v>0</v>
      </c>
    </row>
    <row r="40" spans="14:22" ht="31.5" x14ac:dyDescent="0.2">
      <c r="N40" s="228" t="s">
        <v>110</v>
      </c>
      <c r="O40" s="227" t="s">
        <v>125</v>
      </c>
      <c r="P40" s="227">
        <v>200</v>
      </c>
      <c r="Q40" s="226">
        <v>0</v>
      </c>
      <c r="R40" s="226">
        <v>0</v>
      </c>
      <c r="S40" s="223">
        <v>528400</v>
      </c>
      <c r="T40" s="225"/>
      <c r="U40" s="224">
        <v>0</v>
      </c>
      <c r="V40" s="223">
        <v>0</v>
      </c>
    </row>
    <row r="41" spans="14:22" ht="47.25" x14ac:dyDescent="0.2">
      <c r="N41" s="228" t="s">
        <v>111</v>
      </c>
      <c r="O41" s="227" t="s">
        <v>125</v>
      </c>
      <c r="P41" s="227" t="s">
        <v>169</v>
      </c>
      <c r="Q41" s="226">
        <v>3</v>
      </c>
      <c r="R41" s="226">
        <v>10</v>
      </c>
      <c r="S41" s="223">
        <v>528400</v>
      </c>
      <c r="T41" s="225"/>
      <c r="U41" s="224">
        <v>0</v>
      </c>
      <c r="V41" s="223">
        <v>0</v>
      </c>
    </row>
    <row r="42" spans="14:22" ht="31.5" x14ac:dyDescent="0.2">
      <c r="N42" s="231" t="s">
        <v>126</v>
      </c>
      <c r="O42" s="230" t="s">
        <v>127</v>
      </c>
      <c r="P42" s="230" t="s">
        <v>13</v>
      </c>
      <c r="Q42" s="229">
        <v>0</v>
      </c>
      <c r="R42" s="229">
        <v>0</v>
      </c>
      <c r="S42" s="217">
        <v>4428750.4000000004</v>
      </c>
      <c r="T42" s="225"/>
      <c r="U42" s="218">
        <v>3572150.4</v>
      </c>
      <c r="V42" s="217">
        <v>3572150.4</v>
      </c>
    </row>
    <row r="43" spans="14:22" ht="31.5" x14ac:dyDescent="0.2">
      <c r="N43" s="228" t="s">
        <v>110</v>
      </c>
      <c r="O43" s="227" t="s">
        <v>127</v>
      </c>
      <c r="P43" s="227">
        <v>200</v>
      </c>
      <c r="Q43" s="226">
        <v>0</v>
      </c>
      <c r="R43" s="226">
        <v>0</v>
      </c>
      <c r="S43" s="223">
        <v>4428750.4000000004</v>
      </c>
      <c r="T43" s="225"/>
      <c r="U43" s="224">
        <v>3572150.4</v>
      </c>
      <c r="V43" s="223">
        <v>3572150.4</v>
      </c>
    </row>
    <row r="44" spans="14:22" ht="47.25" x14ac:dyDescent="0.2">
      <c r="N44" s="228" t="s">
        <v>111</v>
      </c>
      <c r="O44" s="227" t="s">
        <v>127</v>
      </c>
      <c r="P44" s="227" t="s">
        <v>169</v>
      </c>
      <c r="Q44" s="226">
        <v>3</v>
      </c>
      <c r="R44" s="226">
        <v>10</v>
      </c>
      <c r="S44" s="223">
        <v>4428750.4000000004</v>
      </c>
      <c r="T44" s="225"/>
      <c r="U44" s="224">
        <v>3572150.4</v>
      </c>
      <c r="V44" s="223">
        <v>3572150.4</v>
      </c>
    </row>
    <row r="45" spans="14:22" ht="31.5" x14ac:dyDescent="0.2">
      <c r="N45" s="231" t="s">
        <v>394</v>
      </c>
      <c r="O45" s="230" t="s">
        <v>395</v>
      </c>
      <c r="P45" s="230" t="s">
        <v>13</v>
      </c>
      <c r="Q45" s="229">
        <v>0</v>
      </c>
      <c r="R45" s="229">
        <v>0</v>
      </c>
      <c r="S45" s="217">
        <v>222250</v>
      </c>
      <c r="T45" s="225"/>
      <c r="U45" s="218">
        <v>0</v>
      </c>
      <c r="V45" s="217">
        <v>0</v>
      </c>
    </row>
    <row r="46" spans="14:22" ht="31.5" x14ac:dyDescent="0.2">
      <c r="N46" s="228" t="s">
        <v>110</v>
      </c>
      <c r="O46" s="227" t="s">
        <v>395</v>
      </c>
      <c r="P46" s="227">
        <v>200</v>
      </c>
      <c r="Q46" s="226">
        <v>0</v>
      </c>
      <c r="R46" s="226">
        <v>0</v>
      </c>
      <c r="S46" s="223">
        <v>222250</v>
      </c>
      <c r="T46" s="225"/>
      <c r="U46" s="224">
        <v>0</v>
      </c>
      <c r="V46" s="223">
        <v>0</v>
      </c>
    </row>
    <row r="47" spans="14:22" ht="47.25" x14ac:dyDescent="0.2">
      <c r="N47" s="228" t="s">
        <v>111</v>
      </c>
      <c r="O47" s="227" t="s">
        <v>395</v>
      </c>
      <c r="P47" s="227" t="s">
        <v>169</v>
      </c>
      <c r="Q47" s="226">
        <v>4</v>
      </c>
      <c r="R47" s="226">
        <v>6</v>
      </c>
      <c r="S47" s="223">
        <v>222250</v>
      </c>
      <c r="T47" s="225"/>
      <c r="U47" s="224">
        <v>0</v>
      </c>
      <c r="V47" s="223">
        <v>0</v>
      </c>
    </row>
    <row r="48" spans="14:22" ht="47.25" x14ac:dyDescent="0.2">
      <c r="N48" s="231" t="s">
        <v>264</v>
      </c>
      <c r="O48" s="230" t="s">
        <v>265</v>
      </c>
      <c r="P48" s="230" t="s">
        <v>13</v>
      </c>
      <c r="Q48" s="229">
        <v>0</v>
      </c>
      <c r="R48" s="229">
        <v>0</v>
      </c>
      <c r="S48" s="217">
        <v>6882081</v>
      </c>
      <c r="T48" s="225"/>
      <c r="U48" s="218">
        <v>6882081</v>
      </c>
      <c r="V48" s="217">
        <v>6882081</v>
      </c>
    </row>
    <row r="49" spans="14:22" ht="47.25" x14ac:dyDescent="0.2">
      <c r="N49" s="228" t="s">
        <v>266</v>
      </c>
      <c r="O49" s="227" t="s">
        <v>265</v>
      </c>
      <c r="P49" s="227">
        <v>600</v>
      </c>
      <c r="Q49" s="226">
        <v>0</v>
      </c>
      <c r="R49" s="226">
        <v>0</v>
      </c>
      <c r="S49" s="223">
        <v>6882081</v>
      </c>
      <c r="T49" s="225"/>
      <c r="U49" s="224">
        <v>6882081</v>
      </c>
      <c r="V49" s="223">
        <v>6882081</v>
      </c>
    </row>
    <row r="50" spans="14:22" ht="15.75" x14ac:dyDescent="0.2">
      <c r="N50" s="228" t="s">
        <v>267</v>
      </c>
      <c r="O50" s="227" t="s">
        <v>265</v>
      </c>
      <c r="P50" s="227" t="s">
        <v>329</v>
      </c>
      <c r="Q50" s="226">
        <v>4</v>
      </c>
      <c r="R50" s="226">
        <v>7</v>
      </c>
      <c r="S50" s="223">
        <v>6882081</v>
      </c>
      <c r="T50" s="225"/>
      <c r="U50" s="224">
        <v>6882081</v>
      </c>
      <c r="V50" s="223">
        <v>6882081</v>
      </c>
    </row>
    <row r="51" spans="14:22" ht="63" x14ac:dyDescent="0.2">
      <c r="N51" s="231" t="s">
        <v>131</v>
      </c>
      <c r="O51" s="230" t="s">
        <v>132</v>
      </c>
      <c r="P51" s="230" t="s">
        <v>13</v>
      </c>
      <c r="Q51" s="229">
        <v>0</v>
      </c>
      <c r="R51" s="229">
        <v>0</v>
      </c>
      <c r="S51" s="217">
        <v>9809810</v>
      </c>
      <c r="T51" s="225"/>
      <c r="U51" s="218">
        <v>11825640</v>
      </c>
      <c r="V51" s="217">
        <v>11918010</v>
      </c>
    </row>
    <row r="52" spans="14:22" ht="47.25" x14ac:dyDescent="0.2">
      <c r="N52" s="228" t="s">
        <v>266</v>
      </c>
      <c r="O52" s="227" t="s">
        <v>132</v>
      </c>
      <c r="P52" s="227">
        <v>600</v>
      </c>
      <c r="Q52" s="226">
        <v>0</v>
      </c>
      <c r="R52" s="226">
        <v>0</v>
      </c>
      <c r="S52" s="223">
        <v>9809810</v>
      </c>
      <c r="T52" s="225"/>
      <c r="U52" s="224">
        <v>11825640</v>
      </c>
      <c r="V52" s="223">
        <v>11918010</v>
      </c>
    </row>
    <row r="53" spans="14:22" ht="15.75" x14ac:dyDescent="0.2">
      <c r="N53" s="228" t="s">
        <v>380</v>
      </c>
      <c r="O53" s="227" t="s">
        <v>132</v>
      </c>
      <c r="P53" s="227" t="s">
        <v>382</v>
      </c>
      <c r="Q53" s="226">
        <v>4</v>
      </c>
      <c r="R53" s="226">
        <v>9</v>
      </c>
      <c r="S53" s="223">
        <v>9809810</v>
      </c>
      <c r="T53" s="225"/>
      <c r="U53" s="224">
        <v>11825640</v>
      </c>
      <c r="V53" s="223">
        <v>11918010</v>
      </c>
    </row>
    <row r="54" spans="14:22" ht="47.25" x14ac:dyDescent="0.2">
      <c r="N54" s="231" t="s">
        <v>451</v>
      </c>
      <c r="O54" s="230" t="s">
        <v>452</v>
      </c>
      <c r="P54" s="230" t="s">
        <v>13</v>
      </c>
      <c r="Q54" s="229">
        <v>0</v>
      </c>
      <c r="R54" s="229">
        <v>0</v>
      </c>
      <c r="S54" s="217">
        <v>893238.74</v>
      </c>
      <c r="T54" s="225"/>
      <c r="U54" s="218">
        <v>0</v>
      </c>
      <c r="V54" s="217">
        <v>0</v>
      </c>
    </row>
    <row r="55" spans="14:22" ht="47.25" x14ac:dyDescent="0.2">
      <c r="N55" s="228" t="s">
        <v>266</v>
      </c>
      <c r="O55" s="227" t="s">
        <v>452</v>
      </c>
      <c r="P55" s="227">
        <v>600</v>
      </c>
      <c r="Q55" s="226">
        <v>0</v>
      </c>
      <c r="R55" s="226">
        <v>0</v>
      </c>
      <c r="S55" s="223">
        <v>893238.74</v>
      </c>
      <c r="T55" s="225"/>
      <c r="U55" s="224">
        <v>0</v>
      </c>
      <c r="V55" s="223">
        <v>0</v>
      </c>
    </row>
    <row r="56" spans="14:22" ht="15.75" x14ac:dyDescent="0.2">
      <c r="N56" s="228" t="s">
        <v>380</v>
      </c>
      <c r="O56" s="227" t="s">
        <v>452</v>
      </c>
      <c r="P56" s="227" t="s">
        <v>382</v>
      </c>
      <c r="Q56" s="226">
        <v>4</v>
      </c>
      <c r="R56" s="226">
        <v>9</v>
      </c>
      <c r="S56" s="223">
        <v>893238.74</v>
      </c>
      <c r="T56" s="225"/>
      <c r="U56" s="224">
        <v>0</v>
      </c>
      <c r="V56" s="223">
        <v>0</v>
      </c>
    </row>
    <row r="57" spans="14:22" ht="31.5" x14ac:dyDescent="0.2">
      <c r="N57" s="231" t="s">
        <v>271</v>
      </c>
      <c r="O57" s="230" t="s">
        <v>272</v>
      </c>
      <c r="P57" s="230" t="s">
        <v>13</v>
      </c>
      <c r="Q57" s="229">
        <v>0</v>
      </c>
      <c r="R57" s="229">
        <v>0</v>
      </c>
      <c r="S57" s="217">
        <v>2450000</v>
      </c>
      <c r="T57" s="225"/>
      <c r="U57" s="218">
        <v>0</v>
      </c>
      <c r="V57" s="217">
        <v>0</v>
      </c>
    </row>
    <row r="58" spans="14:22" ht="31.5" x14ac:dyDescent="0.2">
      <c r="N58" s="228" t="s">
        <v>110</v>
      </c>
      <c r="O58" s="227" t="s">
        <v>272</v>
      </c>
      <c r="P58" s="227">
        <v>200</v>
      </c>
      <c r="Q58" s="226">
        <v>0</v>
      </c>
      <c r="R58" s="226">
        <v>0</v>
      </c>
      <c r="S58" s="223">
        <v>1400000</v>
      </c>
      <c r="T58" s="225"/>
      <c r="U58" s="224">
        <v>0</v>
      </c>
      <c r="V58" s="223">
        <v>0</v>
      </c>
    </row>
    <row r="59" spans="14:22" ht="47.25" x14ac:dyDescent="0.2">
      <c r="N59" s="228" t="s">
        <v>111</v>
      </c>
      <c r="O59" s="227" t="s">
        <v>272</v>
      </c>
      <c r="P59" s="227" t="s">
        <v>169</v>
      </c>
      <c r="Q59" s="226">
        <v>4</v>
      </c>
      <c r="R59" s="226">
        <v>9</v>
      </c>
      <c r="S59" s="223">
        <v>1400000</v>
      </c>
      <c r="T59" s="225"/>
      <c r="U59" s="224">
        <v>0</v>
      </c>
      <c r="V59" s="223">
        <v>0</v>
      </c>
    </row>
    <row r="60" spans="14:22" ht="47.25" x14ac:dyDescent="0.2">
      <c r="N60" s="228" t="s">
        <v>266</v>
      </c>
      <c r="O60" s="227" t="s">
        <v>272</v>
      </c>
      <c r="P60" s="227">
        <v>600</v>
      </c>
      <c r="Q60" s="226">
        <v>0</v>
      </c>
      <c r="R60" s="226">
        <v>0</v>
      </c>
      <c r="S60" s="223">
        <v>1050000</v>
      </c>
      <c r="T60" s="225"/>
      <c r="U60" s="224">
        <v>0</v>
      </c>
      <c r="V60" s="223">
        <v>0</v>
      </c>
    </row>
    <row r="61" spans="14:22" ht="15.75" x14ac:dyDescent="0.2">
      <c r="N61" s="228" t="s">
        <v>380</v>
      </c>
      <c r="O61" s="227" t="s">
        <v>272</v>
      </c>
      <c r="P61" s="227" t="s">
        <v>382</v>
      </c>
      <c r="Q61" s="226">
        <v>4</v>
      </c>
      <c r="R61" s="226">
        <v>9</v>
      </c>
      <c r="S61" s="223">
        <v>1050000</v>
      </c>
      <c r="T61" s="225"/>
      <c r="U61" s="224">
        <v>0</v>
      </c>
      <c r="V61" s="223">
        <v>0</v>
      </c>
    </row>
    <row r="62" spans="14:22" ht="31.5" x14ac:dyDescent="0.2">
      <c r="N62" s="231" t="s">
        <v>497</v>
      </c>
      <c r="O62" s="230" t="s">
        <v>498</v>
      </c>
      <c r="P62" s="230" t="s">
        <v>13</v>
      </c>
      <c r="Q62" s="229">
        <v>0</v>
      </c>
      <c r="R62" s="229">
        <v>0</v>
      </c>
      <c r="S62" s="217">
        <v>199627.25</v>
      </c>
      <c r="T62" s="225"/>
      <c r="U62" s="218">
        <v>0</v>
      </c>
      <c r="V62" s="217">
        <v>0</v>
      </c>
    </row>
    <row r="63" spans="14:22" ht="31.5" x14ac:dyDescent="0.2">
      <c r="N63" s="228" t="s">
        <v>110</v>
      </c>
      <c r="O63" s="227" t="s">
        <v>498</v>
      </c>
      <c r="P63" s="227">
        <v>200</v>
      </c>
      <c r="Q63" s="226">
        <v>0</v>
      </c>
      <c r="R63" s="226">
        <v>0</v>
      </c>
      <c r="S63" s="223">
        <v>199627.25</v>
      </c>
      <c r="T63" s="225"/>
      <c r="U63" s="224">
        <v>0</v>
      </c>
      <c r="V63" s="223">
        <v>0</v>
      </c>
    </row>
    <row r="64" spans="14:22" ht="47.25" x14ac:dyDescent="0.2">
      <c r="N64" s="228" t="s">
        <v>111</v>
      </c>
      <c r="O64" s="227" t="s">
        <v>498</v>
      </c>
      <c r="P64" s="227" t="s">
        <v>169</v>
      </c>
      <c r="Q64" s="226">
        <v>4</v>
      </c>
      <c r="R64" s="226">
        <v>9</v>
      </c>
      <c r="S64" s="223">
        <v>199627.25</v>
      </c>
      <c r="T64" s="225"/>
      <c r="U64" s="224">
        <v>0</v>
      </c>
      <c r="V64" s="223">
        <v>0</v>
      </c>
    </row>
    <row r="65" spans="14:22" ht="31.5" x14ac:dyDescent="0.2">
      <c r="N65" s="231" t="s">
        <v>499</v>
      </c>
      <c r="O65" s="230" t="s">
        <v>500</v>
      </c>
      <c r="P65" s="230" t="s">
        <v>13</v>
      </c>
      <c r="Q65" s="229">
        <v>0</v>
      </c>
      <c r="R65" s="229">
        <v>0</v>
      </c>
      <c r="S65" s="217">
        <v>120000</v>
      </c>
      <c r="T65" s="225"/>
      <c r="U65" s="218">
        <v>0</v>
      </c>
      <c r="V65" s="217">
        <v>0</v>
      </c>
    </row>
    <row r="66" spans="14:22" ht="31.5" x14ac:dyDescent="0.2">
      <c r="N66" s="228" t="s">
        <v>110</v>
      </c>
      <c r="O66" s="227" t="s">
        <v>500</v>
      </c>
      <c r="P66" s="227">
        <v>200</v>
      </c>
      <c r="Q66" s="226">
        <v>0</v>
      </c>
      <c r="R66" s="226">
        <v>0</v>
      </c>
      <c r="S66" s="223">
        <v>120000</v>
      </c>
      <c r="T66" s="225"/>
      <c r="U66" s="224">
        <v>0</v>
      </c>
      <c r="V66" s="223">
        <v>0</v>
      </c>
    </row>
    <row r="67" spans="14:22" ht="47.25" x14ac:dyDescent="0.2">
      <c r="N67" s="228" t="s">
        <v>111</v>
      </c>
      <c r="O67" s="227" t="s">
        <v>500</v>
      </c>
      <c r="P67" s="227" t="s">
        <v>169</v>
      </c>
      <c r="Q67" s="226">
        <v>4</v>
      </c>
      <c r="R67" s="226">
        <v>12</v>
      </c>
      <c r="S67" s="223">
        <v>120000</v>
      </c>
      <c r="T67" s="225"/>
      <c r="U67" s="224">
        <v>0</v>
      </c>
      <c r="V67" s="223">
        <v>0</v>
      </c>
    </row>
    <row r="68" spans="14:22" ht="47.25" x14ac:dyDescent="0.2">
      <c r="N68" s="231" t="s">
        <v>140</v>
      </c>
      <c r="O68" s="230" t="s">
        <v>141</v>
      </c>
      <c r="P68" s="230" t="s">
        <v>13</v>
      </c>
      <c r="Q68" s="229">
        <v>0</v>
      </c>
      <c r="R68" s="229">
        <v>0</v>
      </c>
      <c r="S68" s="217">
        <v>80157.7</v>
      </c>
      <c r="T68" s="225"/>
      <c r="U68" s="218">
        <v>80157.7</v>
      </c>
      <c r="V68" s="217">
        <v>80157.7</v>
      </c>
    </row>
    <row r="69" spans="14:22" ht="31.5" x14ac:dyDescent="0.2">
      <c r="N69" s="228" t="s">
        <v>110</v>
      </c>
      <c r="O69" s="227" t="s">
        <v>141</v>
      </c>
      <c r="P69" s="227">
        <v>200</v>
      </c>
      <c r="Q69" s="226">
        <v>0</v>
      </c>
      <c r="R69" s="226">
        <v>0</v>
      </c>
      <c r="S69" s="223">
        <v>80157.7</v>
      </c>
      <c r="T69" s="225"/>
      <c r="U69" s="224">
        <v>80157.7</v>
      </c>
      <c r="V69" s="223">
        <v>80157.7</v>
      </c>
    </row>
    <row r="70" spans="14:22" ht="47.25" x14ac:dyDescent="0.2">
      <c r="N70" s="228" t="s">
        <v>111</v>
      </c>
      <c r="O70" s="227" t="s">
        <v>141</v>
      </c>
      <c r="P70" s="227" t="s">
        <v>169</v>
      </c>
      <c r="Q70" s="226">
        <v>5</v>
      </c>
      <c r="R70" s="226">
        <v>1</v>
      </c>
      <c r="S70" s="223">
        <v>80157.7</v>
      </c>
      <c r="T70" s="225"/>
      <c r="U70" s="224">
        <v>80157.7</v>
      </c>
      <c r="V70" s="223">
        <v>80157.7</v>
      </c>
    </row>
    <row r="71" spans="14:22" ht="31.5" x14ac:dyDescent="0.2">
      <c r="N71" s="231" t="s">
        <v>401</v>
      </c>
      <c r="O71" s="230" t="s">
        <v>402</v>
      </c>
      <c r="P71" s="230" t="s">
        <v>13</v>
      </c>
      <c r="Q71" s="229">
        <v>0</v>
      </c>
      <c r="R71" s="229">
        <v>0</v>
      </c>
      <c r="S71" s="217">
        <v>408317.39</v>
      </c>
      <c r="T71" s="225"/>
      <c r="U71" s="218">
        <v>131217</v>
      </c>
      <c r="V71" s="217">
        <v>131217</v>
      </c>
    </row>
    <row r="72" spans="14:22" ht="31.5" x14ac:dyDescent="0.2">
      <c r="N72" s="228" t="s">
        <v>110</v>
      </c>
      <c r="O72" s="227" t="s">
        <v>402</v>
      </c>
      <c r="P72" s="227">
        <v>200</v>
      </c>
      <c r="Q72" s="226">
        <v>0</v>
      </c>
      <c r="R72" s="226">
        <v>0</v>
      </c>
      <c r="S72" s="223">
        <v>408317.39</v>
      </c>
      <c r="T72" s="225"/>
      <c r="U72" s="224">
        <v>131217</v>
      </c>
      <c r="V72" s="223">
        <v>131217</v>
      </c>
    </row>
    <row r="73" spans="14:22" ht="47.25" x14ac:dyDescent="0.2">
      <c r="N73" s="228" t="s">
        <v>111</v>
      </c>
      <c r="O73" s="227" t="s">
        <v>402</v>
      </c>
      <c r="P73" s="227" t="s">
        <v>169</v>
      </c>
      <c r="Q73" s="226">
        <v>5</v>
      </c>
      <c r="R73" s="226">
        <v>1</v>
      </c>
      <c r="S73" s="223">
        <v>408317.39</v>
      </c>
      <c r="T73" s="225"/>
      <c r="U73" s="224">
        <v>131217</v>
      </c>
      <c r="V73" s="223">
        <v>131217</v>
      </c>
    </row>
    <row r="74" spans="14:22" ht="15.75" x14ac:dyDescent="0.2">
      <c r="N74" s="231" t="s">
        <v>503</v>
      </c>
      <c r="O74" s="230" t="s">
        <v>504</v>
      </c>
      <c r="P74" s="230" t="s">
        <v>13</v>
      </c>
      <c r="Q74" s="229">
        <v>0</v>
      </c>
      <c r="R74" s="229">
        <v>0</v>
      </c>
      <c r="S74" s="217">
        <v>1668324.28</v>
      </c>
      <c r="T74" s="225"/>
      <c r="U74" s="218">
        <v>0</v>
      </c>
      <c r="V74" s="217">
        <v>0</v>
      </c>
    </row>
    <row r="75" spans="14:22" ht="15.75" x14ac:dyDescent="0.2">
      <c r="N75" s="228" t="s">
        <v>112</v>
      </c>
      <c r="O75" s="227" t="s">
        <v>504</v>
      </c>
      <c r="P75" s="227">
        <v>800</v>
      </c>
      <c r="Q75" s="226">
        <v>0</v>
      </c>
      <c r="R75" s="226">
        <v>0</v>
      </c>
      <c r="S75" s="223">
        <v>1668324.28</v>
      </c>
      <c r="T75" s="225"/>
      <c r="U75" s="224">
        <v>0</v>
      </c>
      <c r="V75" s="223">
        <v>0</v>
      </c>
    </row>
    <row r="76" spans="14:22" ht="78.75" x14ac:dyDescent="0.2">
      <c r="N76" s="228" t="s">
        <v>137</v>
      </c>
      <c r="O76" s="227" t="s">
        <v>504</v>
      </c>
      <c r="P76" s="227" t="s">
        <v>170</v>
      </c>
      <c r="Q76" s="226">
        <v>5</v>
      </c>
      <c r="R76" s="226">
        <v>2</v>
      </c>
      <c r="S76" s="223">
        <v>1668324.28</v>
      </c>
      <c r="T76" s="225"/>
      <c r="U76" s="224">
        <v>0</v>
      </c>
      <c r="V76" s="223">
        <v>0</v>
      </c>
    </row>
    <row r="77" spans="14:22" ht="31.5" x14ac:dyDescent="0.2">
      <c r="N77" s="231" t="s">
        <v>505</v>
      </c>
      <c r="O77" s="230" t="s">
        <v>506</v>
      </c>
      <c r="P77" s="230" t="s">
        <v>13</v>
      </c>
      <c r="Q77" s="229">
        <v>0</v>
      </c>
      <c r="R77" s="229">
        <v>0</v>
      </c>
      <c r="S77" s="217">
        <v>350000</v>
      </c>
      <c r="T77" s="225"/>
      <c r="U77" s="218">
        <v>0</v>
      </c>
      <c r="V77" s="217">
        <v>0</v>
      </c>
    </row>
    <row r="78" spans="14:22" ht="15.75" x14ac:dyDescent="0.2">
      <c r="N78" s="228" t="s">
        <v>112</v>
      </c>
      <c r="O78" s="227" t="s">
        <v>506</v>
      </c>
      <c r="P78" s="227">
        <v>800</v>
      </c>
      <c r="Q78" s="226">
        <v>0</v>
      </c>
      <c r="R78" s="226">
        <v>0</v>
      </c>
      <c r="S78" s="223">
        <v>350000</v>
      </c>
      <c r="T78" s="225"/>
      <c r="U78" s="224">
        <v>0</v>
      </c>
      <c r="V78" s="223">
        <v>0</v>
      </c>
    </row>
    <row r="79" spans="14:22" ht="78.75" x14ac:dyDescent="0.2">
      <c r="N79" s="228" t="s">
        <v>137</v>
      </c>
      <c r="O79" s="227" t="s">
        <v>506</v>
      </c>
      <c r="P79" s="227" t="s">
        <v>170</v>
      </c>
      <c r="Q79" s="226">
        <v>5</v>
      </c>
      <c r="R79" s="226">
        <v>2</v>
      </c>
      <c r="S79" s="223">
        <v>350000</v>
      </c>
      <c r="T79" s="225"/>
      <c r="U79" s="224">
        <v>0</v>
      </c>
      <c r="V79" s="223">
        <v>0</v>
      </c>
    </row>
    <row r="80" spans="14:22" ht="31.5" x14ac:dyDescent="0.2">
      <c r="N80" s="231" t="s">
        <v>287</v>
      </c>
      <c r="O80" s="230" t="s">
        <v>288</v>
      </c>
      <c r="P80" s="230" t="s">
        <v>13</v>
      </c>
      <c r="Q80" s="229">
        <v>0</v>
      </c>
      <c r="R80" s="229">
        <v>0</v>
      </c>
      <c r="S80" s="217">
        <v>2391752</v>
      </c>
      <c r="T80" s="225"/>
      <c r="U80" s="218">
        <v>2191752</v>
      </c>
      <c r="V80" s="217">
        <v>2191752</v>
      </c>
    </row>
    <row r="81" spans="14:22" ht="31.5" x14ac:dyDescent="0.2">
      <c r="N81" s="228" t="s">
        <v>110</v>
      </c>
      <c r="O81" s="227" t="s">
        <v>288</v>
      </c>
      <c r="P81" s="227">
        <v>200</v>
      </c>
      <c r="Q81" s="226">
        <v>0</v>
      </c>
      <c r="R81" s="226">
        <v>0</v>
      </c>
      <c r="S81" s="223">
        <v>2391752</v>
      </c>
      <c r="T81" s="225"/>
      <c r="U81" s="224">
        <v>2191752</v>
      </c>
      <c r="V81" s="223">
        <v>2191752</v>
      </c>
    </row>
    <row r="82" spans="14:22" ht="47.25" x14ac:dyDescent="0.2">
      <c r="N82" s="228" t="s">
        <v>111</v>
      </c>
      <c r="O82" s="227" t="s">
        <v>288</v>
      </c>
      <c r="P82" s="227" t="s">
        <v>169</v>
      </c>
      <c r="Q82" s="226">
        <v>5</v>
      </c>
      <c r="R82" s="226">
        <v>2</v>
      </c>
      <c r="S82" s="223">
        <v>2391752</v>
      </c>
      <c r="T82" s="225"/>
      <c r="U82" s="224">
        <v>2191752</v>
      </c>
      <c r="V82" s="223">
        <v>2191752</v>
      </c>
    </row>
    <row r="83" spans="14:22" ht="15.75" x14ac:dyDescent="0.2">
      <c r="N83" s="231" t="s">
        <v>144</v>
      </c>
      <c r="O83" s="230" t="s">
        <v>145</v>
      </c>
      <c r="P83" s="230" t="s">
        <v>13</v>
      </c>
      <c r="Q83" s="229">
        <v>0</v>
      </c>
      <c r="R83" s="229">
        <v>0</v>
      </c>
      <c r="S83" s="217">
        <v>10523777.75</v>
      </c>
      <c r="T83" s="225"/>
      <c r="U83" s="218">
        <v>9080395</v>
      </c>
      <c r="V83" s="217">
        <v>10678827.359999999</v>
      </c>
    </row>
    <row r="84" spans="14:22" ht="47.25" x14ac:dyDescent="0.2">
      <c r="N84" s="228" t="s">
        <v>266</v>
      </c>
      <c r="O84" s="227" t="s">
        <v>145</v>
      </c>
      <c r="P84" s="227">
        <v>600</v>
      </c>
      <c r="Q84" s="226">
        <v>0</v>
      </c>
      <c r="R84" s="226">
        <v>0</v>
      </c>
      <c r="S84" s="223">
        <v>10523777.75</v>
      </c>
      <c r="T84" s="225"/>
      <c r="U84" s="224">
        <v>9080395</v>
      </c>
      <c r="V84" s="223">
        <v>10678827.359999999</v>
      </c>
    </row>
    <row r="85" spans="14:22" ht="15.75" x14ac:dyDescent="0.2">
      <c r="N85" s="228" t="s">
        <v>380</v>
      </c>
      <c r="O85" s="227" t="s">
        <v>145</v>
      </c>
      <c r="P85" s="227" t="s">
        <v>382</v>
      </c>
      <c r="Q85" s="226">
        <v>5</v>
      </c>
      <c r="R85" s="226">
        <v>3</v>
      </c>
      <c r="S85" s="223">
        <v>10523777.75</v>
      </c>
      <c r="T85" s="225"/>
      <c r="U85" s="224">
        <v>9080395</v>
      </c>
      <c r="V85" s="223">
        <v>10678827.359999999</v>
      </c>
    </row>
    <row r="86" spans="14:22" ht="15.75" x14ac:dyDescent="0.2">
      <c r="N86" s="231" t="s">
        <v>146</v>
      </c>
      <c r="O86" s="230" t="s">
        <v>147</v>
      </c>
      <c r="P86" s="230" t="s">
        <v>13</v>
      </c>
      <c r="Q86" s="229">
        <v>0</v>
      </c>
      <c r="R86" s="229">
        <v>0</v>
      </c>
      <c r="S86" s="217">
        <v>450000</v>
      </c>
      <c r="T86" s="225"/>
      <c r="U86" s="218">
        <v>188767.75</v>
      </c>
      <c r="V86" s="217">
        <v>0</v>
      </c>
    </row>
    <row r="87" spans="14:22" ht="31.5" x14ac:dyDescent="0.2">
      <c r="N87" s="228" t="s">
        <v>110</v>
      </c>
      <c r="O87" s="227" t="s">
        <v>147</v>
      </c>
      <c r="P87" s="227">
        <v>200</v>
      </c>
      <c r="Q87" s="226">
        <v>0</v>
      </c>
      <c r="R87" s="226">
        <v>0</v>
      </c>
      <c r="S87" s="223">
        <v>450000</v>
      </c>
      <c r="T87" s="225"/>
      <c r="U87" s="224">
        <v>188767.75</v>
      </c>
      <c r="V87" s="223">
        <v>0</v>
      </c>
    </row>
    <row r="88" spans="14:22" ht="47.25" x14ac:dyDescent="0.2">
      <c r="N88" s="228" t="s">
        <v>111</v>
      </c>
      <c r="O88" s="227" t="s">
        <v>147</v>
      </c>
      <c r="P88" s="227" t="s">
        <v>169</v>
      </c>
      <c r="Q88" s="226">
        <v>5</v>
      </c>
      <c r="R88" s="226">
        <v>3</v>
      </c>
      <c r="S88" s="223">
        <v>450000</v>
      </c>
      <c r="T88" s="225"/>
      <c r="U88" s="224">
        <v>188767.75</v>
      </c>
      <c r="V88" s="223">
        <v>0</v>
      </c>
    </row>
    <row r="89" spans="14:22" ht="15.75" x14ac:dyDescent="0.2">
      <c r="N89" s="231" t="s">
        <v>376</v>
      </c>
      <c r="O89" s="230" t="s">
        <v>377</v>
      </c>
      <c r="P89" s="230" t="s">
        <v>13</v>
      </c>
      <c r="Q89" s="229">
        <v>0</v>
      </c>
      <c r="R89" s="229">
        <v>0</v>
      </c>
      <c r="S89" s="217">
        <v>812283</v>
      </c>
      <c r="T89" s="225"/>
      <c r="U89" s="218">
        <v>812283</v>
      </c>
      <c r="V89" s="217">
        <v>812283</v>
      </c>
    </row>
    <row r="90" spans="14:22" ht="47.25" x14ac:dyDescent="0.2">
      <c r="N90" s="228" t="s">
        <v>266</v>
      </c>
      <c r="O90" s="227" t="s">
        <v>377</v>
      </c>
      <c r="P90" s="227">
        <v>600</v>
      </c>
      <c r="Q90" s="226">
        <v>0</v>
      </c>
      <c r="R90" s="226">
        <v>0</v>
      </c>
      <c r="S90" s="223">
        <v>812283</v>
      </c>
      <c r="T90" s="225"/>
      <c r="U90" s="224">
        <v>812283</v>
      </c>
      <c r="V90" s="223">
        <v>812283</v>
      </c>
    </row>
    <row r="91" spans="14:22" ht="15.75" x14ac:dyDescent="0.2">
      <c r="N91" s="228" t="s">
        <v>380</v>
      </c>
      <c r="O91" s="227" t="s">
        <v>377</v>
      </c>
      <c r="P91" s="227" t="s">
        <v>382</v>
      </c>
      <c r="Q91" s="226">
        <v>5</v>
      </c>
      <c r="R91" s="226">
        <v>3</v>
      </c>
      <c r="S91" s="223">
        <v>812283</v>
      </c>
      <c r="T91" s="225"/>
      <c r="U91" s="224">
        <v>812283</v>
      </c>
      <c r="V91" s="223">
        <v>812283</v>
      </c>
    </row>
    <row r="92" spans="14:22" ht="15.75" x14ac:dyDescent="0.2">
      <c r="N92" s="231" t="s">
        <v>148</v>
      </c>
      <c r="O92" s="230" t="s">
        <v>149</v>
      </c>
      <c r="P92" s="230" t="s">
        <v>13</v>
      </c>
      <c r="Q92" s="229">
        <v>0</v>
      </c>
      <c r="R92" s="229">
        <v>0</v>
      </c>
      <c r="S92" s="217">
        <v>436000</v>
      </c>
      <c r="T92" s="225"/>
      <c r="U92" s="218">
        <v>367407.25</v>
      </c>
      <c r="V92" s="217">
        <v>0</v>
      </c>
    </row>
    <row r="93" spans="14:22" ht="31.5" x14ac:dyDescent="0.2">
      <c r="N93" s="228" t="s">
        <v>110</v>
      </c>
      <c r="O93" s="227" t="s">
        <v>149</v>
      </c>
      <c r="P93" s="227">
        <v>200</v>
      </c>
      <c r="Q93" s="226">
        <v>0</v>
      </c>
      <c r="R93" s="226">
        <v>0</v>
      </c>
      <c r="S93" s="223">
        <v>436000</v>
      </c>
      <c r="T93" s="225"/>
      <c r="U93" s="224">
        <v>367407.25</v>
      </c>
      <c r="V93" s="223">
        <v>0</v>
      </c>
    </row>
    <row r="94" spans="14:22" ht="47.25" x14ac:dyDescent="0.2">
      <c r="N94" s="228" t="s">
        <v>111</v>
      </c>
      <c r="O94" s="227" t="s">
        <v>149</v>
      </c>
      <c r="P94" s="227" t="s">
        <v>169</v>
      </c>
      <c r="Q94" s="226">
        <v>5</v>
      </c>
      <c r="R94" s="226">
        <v>3</v>
      </c>
      <c r="S94" s="223">
        <v>436000</v>
      </c>
      <c r="T94" s="225"/>
      <c r="U94" s="224">
        <v>367407.25</v>
      </c>
      <c r="V94" s="223">
        <v>0</v>
      </c>
    </row>
    <row r="95" spans="14:22" ht="15.75" x14ac:dyDescent="0.2">
      <c r="N95" s="231" t="s">
        <v>150</v>
      </c>
      <c r="O95" s="230" t="s">
        <v>151</v>
      </c>
      <c r="P95" s="230" t="s">
        <v>13</v>
      </c>
      <c r="Q95" s="229">
        <v>0</v>
      </c>
      <c r="R95" s="229">
        <v>0</v>
      </c>
      <c r="S95" s="217">
        <v>6926796.6600000001</v>
      </c>
      <c r="T95" s="225"/>
      <c r="U95" s="218">
        <v>769142.42</v>
      </c>
      <c r="V95" s="217">
        <v>490200.6</v>
      </c>
    </row>
    <row r="96" spans="14:22" ht="31.5" x14ac:dyDescent="0.2">
      <c r="N96" s="228" t="s">
        <v>110</v>
      </c>
      <c r="O96" s="227" t="s">
        <v>151</v>
      </c>
      <c r="P96" s="227">
        <v>200</v>
      </c>
      <c r="Q96" s="226">
        <v>0</v>
      </c>
      <c r="R96" s="226">
        <v>0</v>
      </c>
      <c r="S96" s="223">
        <v>6270711.8099999996</v>
      </c>
      <c r="T96" s="225"/>
      <c r="U96" s="224">
        <v>505213.82</v>
      </c>
      <c r="V96" s="223">
        <v>226272</v>
      </c>
    </row>
    <row r="97" spans="14:22" ht="47.25" x14ac:dyDescent="0.2">
      <c r="N97" s="228" t="s">
        <v>111</v>
      </c>
      <c r="O97" s="227" t="s">
        <v>151</v>
      </c>
      <c r="P97" s="227" t="s">
        <v>169</v>
      </c>
      <c r="Q97" s="226">
        <v>5</v>
      </c>
      <c r="R97" s="226">
        <v>3</v>
      </c>
      <c r="S97" s="223">
        <v>6270711.8099999996</v>
      </c>
      <c r="T97" s="225"/>
      <c r="U97" s="224">
        <v>505213.82</v>
      </c>
      <c r="V97" s="223">
        <v>226272</v>
      </c>
    </row>
    <row r="98" spans="14:22" ht="47.25" x14ac:dyDescent="0.2">
      <c r="N98" s="228" t="s">
        <v>266</v>
      </c>
      <c r="O98" s="227" t="s">
        <v>151</v>
      </c>
      <c r="P98" s="227">
        <v>600</v>
      </c>
      <c r="Q98" s="226">
        <v>0</v>
      </c>
      <c r="R98" s="226">
        <v>0</v>
      </c>
      <c r="S98" s="223">
        <v>263928.59999999998</v>
      </c>
      <c r="T98" s="225"/>
      <c r="U98" s="224">
        <v>263928.59999999998</v>
      </c>
      <c r="V98" s="223">
        <v>263928.59999999998</v>
      </c>
    </row>
    <row r="99" spans="14:22" ht="15.75" x14ac:dyDescent="0.2">
      <c r="N99" s="228" t="s">
        <v>380</v>
      </c>
      <c r="O99" s="227" t="s">
        <v>151</v>
      </c>
      <c r="P99" s="227" t="s">
        <v>382</v>
      </c>
      <c r="Q99" s="226">
        <v>5</v>
      </c>
      <c r="R99" s="226">
        <v>3</v>
      </c>
      <c r="S99" s="223">
        <v>263928.59999999998</v>
      </c>
      <c r="T99" s="225"/>
      <c r="U99" s="224">
        <v>263928.59999999998</v>
      </c>
      <c r="V99" s="223">
        <v>263928.59999999998</v>
      </c>
    </row>
    <row r="100" spans="14:22" ht="15.75" x14ac:dyDescent="0.2">
      <c r="N100" s="228" t="s">
        <v>112</v>
      </c>
      <c r="O100" s="227" t="s">
        <v>151</v>
      </c>
      <c r="P100" s="227">
        <v>800</v>
      </c>
      <c r="Q100" s="226">
        <v>0</v>
      </c>
      <c r="R100" s="226">
        <v>0</v>
      </c>
      <c r="S100" s="223">
        <v>392156.25</v>
      </c>
      <c r="T100" s="225"/>
      <c r="U100" s="224">
        <v>0</v>
      </c>
      <c r="V100" s="223">
        <v>0</v>
      </c>
    </row>
    <row r="101" spans="14:22" ht="15.75" x14ac:dyDescent="0.2">
      <c r="N101" s="228" t="s">
        <v>507</v>
      </c>
      <c r="O101" s="227" t="s">
        <v>151</v>
      </c>
      <c r="P101" s="227" t="s">
        <v>512</v>
      </c>
      <c r="Q101" s="226">
        <v>5</v>
      </c>
      <c r="R101" s="226">
        <v>3</v>
      </c>
      <c r="S101" s="223">
        <v>392156.25</v>
      </c>
      <c r="T101" s="225"/>
      <c r="U101" s="224">
        <v>0</v>
      </c>
      <c r="V101" s="223">
        <v>0</v>
      </c>
    </row>
    <row r="102" spans="14:22" ht="47.25" x14ac:dyDescent="0.2">
      <c r="N102" s="231" t="s">
        <v>378</v>
      </c>
      <c r="O102" s="230" t="s">
        <v>379</v>
      </c>
      <c r="P102" s="230" t="s">
        <v>13</v>
      </c>
      <c r="Q102" s="229">
        <v>0</v>
      </c>
      <c r="R102" s="229">
        <v>0</v>
      </c>
      <c r="S102" s="217">
        <v>35664514.490000002</v>
      </c>
      <c r="T102" s="225"/>
      <c r="U102" s="218">
        <v>40398624</v>
      </c>
      <c r="V102" s="217">
        <v>41398624</v>
      </c>
    </row>
    <row r="103" spans="14:22" ht="47.25" x14ac:dyDescent="0.2">
      <c r="N103" s="228" t="s">
        <v>266</v>
      </c>
      <c r="O103" s="227" t="s">
        <v>379</v>
      </c>
      <c r="P103" s="227">
        <v>600</v>
      </c>
      <c r="Q103" s="226">
        <v>0</v>
      </c>
      <c r="R103" s="226">
        <v>0</v>
      </c>
      <c r="S103" s="223">
        <v>35664514.490000002</v>
      </c>
      <c r="T103" s="225"/>
      <c r="U103" s="224">
        <v>40398624</v>
      </c>
      <c r="V103" s="223">
        <v>41398624</v>
      </c>
    </row>
    <row r="104" spans="14:22" ht="15.75" x14ac:dyDescent="0.2">
      <c r="N104" s="228" t="s">
        <v>380</v>
      </c>
      <c r="O104" s="227" t="s">
        <v>379</v>
      </c>
      <c r="P104" s="227" t="s">
        <v>382</v>
      </c>
      <c r="Q104" s="226">
        <v>5</v>
      </c>
      <c r="R104" s="226">
        <v>3</v>
      </c>
      <c r="S104" s="223">
        <v>35664514.490000002</v>
      </c>
      <c r="T104" s="225"/>
      <c r="U104" s="224">
        <v>40398624</v>
      </c>
      <c r="V104" s="223">
        <v>41398624</v>
      </c>
    </row>
    <row r="105" spans="14:22" ht="63" x14ac:dyDescent="0.2">
      <c r="N105" s="231" t="s">
        <v>154</v>
      </c>
      <c r="O105" s="230" t="s">
        <v>155</v>
      </c>
      <c r="P105" s="230" t="s">
        <v>13</v>
      </c>
      <c r="Q105" s="229">
        <v>0</v>
      </c>
      <c r="R105" s="229">
        <v>0</v>
      </c>
      <c r="S105" s="217">
        <v>8310329</v>
      </c>
      <c r="T105" s="225"/>
      <c r="U105" s="218">
        <v>0</v>
      </c>
      <c r="V105" s="217">
        <v>0</v>
      </c>
    </row>
    <row r="106" spans="14:22" ht="15.75" x14ac:dyDescent="0.2">
      <c r="N106" s="228" t="s">
        <v>114</v>
      </c>
      <c r="O106" s="227" t="s">
        <v>155</v>
      </c>
      <c r="P106" s="227">
        <v>500</v>
      </c>
      <c r="Q106" s="226">
        <v>0</v>
      </c>
      <c r="R106" s="226">
        <v>0</v>
      </c>
      <c r="S106" s="223">
        <v>8310329</v>
      </c>
      <c r="T106" s="225"/>
      <c r="U106" s="224">
        <v>0</v>
      </c>
      <c r="V106" s="223">
        <v>0</v>
      </c>
    </row>
    <row r="107" spans="14:22" ht="15.75" x14ac:dyDescent="0.2">
      <c r="N107" s="228" t="s">
        <v>115</v>
      </c>
      <c r="O107" s="227" t="s">
        <v>155</v>
      </c>
      <c r="P107" s="227" t="s">
        <v>172</v>
      </c>
      <c r="Q107" s="226">
        <v>8</v>
      </c>
      <c r="R107" s="226">
        <v>1</v>
      </c>
      <c r="S107" s="223">
        <v>8310329</v>
      </c>
      <c r="T107" s="225"/>
      <c r="U107" s="224">
        <v>0</v>
      </c>
      <c r="V107" s="223">
        <v>0</v>
      </c>
    </row>
    <row r="108" spans="14:22" ht="31.5" x14ac:dyDescent="0.2">
      <c r="N108" s="231" t="s">
        <v>158</v>
      </c>
      <c r="O108" s="230" t="s">
        <v>159</v>
      </c>
      <c r="P108" s="230" t="s">
        <v>13</v>
      </c>
      <c r="Q108" s="229">
        <v>0</v>
      </c>
      <c r="R108" s="229">
        <v>0</v>
      </c>
      <c r="S108" s="217">
        <v>610116</v>
      </c>
      <c r="T108" s="225"/>
      <c r="U108" s="218">
        <v>610116</v>
      </c>
      <c r="V108" s="217">
        <v>610116</v>
      </c>
    </row>
    <row r="109" spans="14:22" ht="31.5" x14ac:dyDescent="0.2">
      <c r="N109" s="228" t="s">
        <v>160</v>
      </c>
      <c r="O109" s="227" t="s">
        <v>159</v>
      </c>
      <c r="P109" s="227">
        <v>300</v>
      </c>
      <c r="Q109" s="226">
        <v>0</v>
      </c>
      <c r="R109" s="226">
        <v>0</v>
      </c>
      <c r="S109" s="223">
        <v>610116</v>
      </c>
      <c r="T109" s="225"/>
      <c r="U109" s="224">
        <v>610116</v>
      </c>
      <c r="V109" s="223">
        <v>610116</v>
      </c>
    </row>
    <row r="110" spans="14:22" ht="31.5" x14ac:dyDescent="0.2">
      <c r="N110" s="228" t="s">
        <v>161</v>
      </c>
      <c r="O110" s="227" t="s">
        <v>159</v>
      </c>
      <c r="P110" s="227" t="s">
        <v>173</v>
      </c>
      <c r="Q110" s="226">
        <v>10</v>
      </c>
      <c r="R110" s="226">
        <v>1</v>
      </c>
      <c r="S110" s="223">
        <v>610116</v>
      </c>
      <c r="T110" s="225"/>
      <c r="U110" s="224">
        <v>610116</v>
      </c>
      <c r="V110" s="223">
        <v>610116</v>
      </c>
    </row>
    <row r="111" spans="14:22" ht="63" x14ac:dyDescent="0.2">
      <c r="N111" s="231" t="s">
        <v>326</v>
      </c>
      <c r="O111" s="230" t="s">
        <v>327</v>
      </c>
      <c r="P111" s="230" t="s">
        <v>13</v>
      </c>
      <c r="Q111" s="229">
        <v>0</v>
      </c>
      <c r="R111" s="229">
        <v>0</v>
      </c>
      <c r="S111" s="217">
        <v>8000</v>
      </c>
      <c r="T111" s="225"/>
      <c r="U111" s="218">
        <v>8000</v>
      </c>
      <c r="V111" s="217">
        <v>8000</v>
      </c>
    </row>
    <row r="112" spans="14:22" ht="31.5" x14ac:dyDescent="0.2">
      <c r="N112" s="228" t="s">
        <v>160</v>
      </c>
      <c r="O112" s="227" t="s">
        <v>327</v>
      </c>
      <c r="P112" s="227">
        <v>300</v>
      </c>
      <c r="Q112" s="226">
        <v>0</v>
      </c>
      <c r="R112" s="226">
        <v>0</v>
      </c>
      <c r="S112" s="223">
        <v>8000</v>
      </c>
      <c r="T112" s="225"/>
      <c r="U112" s="224">
        <v>8000</v>
      </c>
      <c r="V112" s="223">
        <v>8000</v>
      </c>
    </row>
    <row r="113" spans="14:22" ht="31.5" x14ac:dyDescent="0.2">
      <c r="N113" s="228" t="s">
        <v>161</v>
      </c>
      <c r="O113" s="227" t="s">
        <v>327</v>
      </c>
      <c r="P113" s="227" t="s">
        <v>173</v>
      </c>
      <c r="Q113" s="226">
        <v>10</v>
      </c>
      <c r="R113" s="226">
        <v>3</v>
      </c>
      <c r="S113" s="223">
        <v>8000</v>
      </c>
      <c r="T113" s="225"/>
      <c r="U113" s="224">
        <v>8000</v>
      </c>
      <c r="V113" s="223">
        <v>8000</v>
      </c>
    </row>
    <row r="114" spans="14:22" ht="126" x14ac:dyDescent="0.2">
      <c r="N114" s="231" t="s">
        <v>164</v>
      </c>
      <c r="O114" s="230" t="s">
        <v>165</v>
      </c>
      <c r="P114" s="230" t="s">
        <v>13</v>
      </c>
      <c r="Q114" s="229">
        <v>0</v>
      </c>
      <c r="R114" s="229">
        <v>0</v>
      </c>
      <c r="S114" s="217">
        <v>2325200</v>
      </c>
      <c r="T114" s="225"/>
      <c r="U114" s="218">
        <v>0</v>
      </c>
      <c r="V114" s="217">
        <v>0</v>
      </c>
    </row>
    <row r="115" spans="14:22" ht="15.75" x14ac:dyDescent="0.2">
      <c r="N115" s="228" t="s">
        <v>114</v>
      </c>
      <c r="O115" s="227" t="s">
        <v>165</v>
      </c>
      <c r="P115" s="227">
        <v>500</v>
      </c>
      <c r="Q115" s="226">
        <v>0</v>
      </c>
      <c r="R115" s="226">
        <v>0</v>
      </c>
      <c r="S115" s="223">
        <v>2325200</v>
      </c>
      <c r="T115" s="225"/>
      <c r="U115" s="224">
        <v>0</v>
      </c>
      <c r="V115" s="223">
        <v>0</v>
      </c>
    </row>
    <row r="116" spans="14:22" ht="15.75" x14ac:dyDescent="0.2">
      <c r="N116" s="228" t="s">
        <v>115</v>
      </c>
      <c r="O116" s="227" t="s">
        <v>165</v>
      </c>
      <c r="P116" s="227" t="s">
        <v>172</v>
      </c>
      <c r="Q116" s="226">
        <v>11</v>
      </c>
      <c r="R116" s="226">
        <v>2</v>
      </c>
      <c r="S116" s="223">
        <v>2325200</v>
      </c>
      <c r="T116" s="225"/>
      <c r="U116" s="224">
        <v>0</v>
      </c>
      <c r="V116" s="223">
        <v>0</v>
      </c>
    </row>
    <row r="117" spans="14:22" ht="63" x14ac:dyDescent="0.2">
      <c r="N117" s="231" t="s">
        <v>495</v>
      </c>
      <c r="O117" s="230" t="s">
        <v>496</v>
      </c>
      <c r="P117" s="230" t="s">
        <v>13</v>
      </c>
      <c r="Q117" s="229">
        <v>0</v>
      </c>
      <c r="R117" s="229">
        <v>0</v>
      </c>
      <c r="S117" s="217">
        <v>100</v>
      </c>
      <c r="T117" s="225"/>
      <c r="U117" s="218">
        <v>0</v>
      </c>
      <c r="V117" s="217">
        <v>0</v>
      </c>
    </row>
    <row r="118" spans="14:22" ht="31.5" x14ac:dyDescent="0.2">
      <c r="N118" s="228" t="s">
        <v>110</v>
      </c>
      <c r="O118" s="227" t="s">
        <v>496</v>
      </c>
      <c r="P118" s="227">
        <v>200</v>
      </c>
      <c r="Q118" s="226">
        <v>0</v>
      </c>
      <c r="R118" s="226">
        <v>0</v>
      </c>
      <c r="S118" s="223">
        <v>100</v>
      </c>
      <c r="T118" s="225"/>
      <c r="U118" s="224">
        <v>0</v>
      </c>
      <c r="V118" s="223">
        <v>0</v>
      </c>
    </row>
    <row r="119" spans="14:22" ht="47.25" x14ac:dyDescent="0.2">
      <c r="N119" s="228" t="s">
        <v>111</v>
      </c>
      <c r="O119" s="227" t="s">
        <v>496</v>
      </c>
      <c r="P119" s="227" t="s">
        <v>169</v>
      </c>
      <c r="Q119" s="226">
        <v>1</v>
      </c>
      <c r="R119" s="226">
        <v>4</v>
      </c>
      <c r="S119" s="223">
        <v>100</v>
      </c>
      <c r="T119" s="225"/>
      <c r="U119" s="224">
        <v>0</v>
      </c>
      <c r="V119" s="223">
        <v>0</v>
      </c>
    </row>
    <row r="120" spans="14:22" ht="110.25" x14ac:dyDescent="0.2">
      <c r="N120" s="231" t="s">
        <v>508</v>
      </c>
      <c r="O120" s="230" t="s">
        <v>489</v>
      </c>
      <c r="P120" s="230" t="s">
        <v>13</v>
      </c>
      <c r="Q120" s="229">
        <v>0</v>
      </c>
      <c r="R120" s="229">
        <v>0</v>
      </c>
      <c r="S120" s="217">
        <v>2029128</v>
      </c>
      <c r="T120" s="225"/>
      <c r="U120" s="218">
        <v>0</v>
      </c>
      <c r="V120" s="217">
        <v>0</v>
      </c>
    </row>
    <row r="121" spans="14:22" ht="31.5" x14ac:dyDescent="0.2">
      <c r="N121" s="228" t="s">
        <v>110</v>
      </c>
      <c r="O121" s="227" t="s">
        <v>489</v>
      </c>
      <c r="P121" s="227">
        <v>200</v>
      </c>
      <c r="Q121" s="226">
        <v>0</v>
      </c>
      <c r="R121" s="226">
        <v>0</v>
      </c>
      <c r="S121" s="223">
        <v>2029128</v>
      </c>
      <c r="T121" s="225"/>
      <c r="U121" s="224">
        <v>0</v>
      </c>
      <c r="V121" s="223">
        <v>0</v>
      </c>
    </row>
    <row r="122" spans="14:22" ht="47.25" x14ac:dyDescent="0.2">
      <c r="N122" s="228" t="s">
        <v>111</v>
      </c>
      <c r="O122" s="227" t="s">
        <v>489</v>
      </c>
      <c r="P122" s="227" t="s">
        <v>169</v>
      </c>
      <c r="Q122" s="226">
        <v>5</v>
      </c>
      <c r="R122" s="226">
        <v>3</v>
      </c>
      <c r="S122" s="223">
        <v>2029128</v>
      </c>
      <c r="T122" s="225"/>
      <c r="U122" s="224">
        <v>0</v>
      </c>
      <c r="V122" s="223">
        <v>0</v>
      </c>
    </row>
    <row r="123" spans="14:22" ht="31.5" x14ac:dyDescent="0.2">
      <c r="N123" s="231" t="s">
        <v>453</v>
      </c>
      <c r="O123" s="230" t="s">
        <v>454</v>
      </c>
      <c r="P123" s="230" t="s">
        <v>13</v>
      </c>
      <c r="Q123" s="229">
        <v>0</v>
      </c>
      <c r="R123" s="229">
        <v>0</v>
      </c>
      <c r="S123" s="217">
        <v>624889.27</v>
      </c>
      <c r="T123" s="225"/>
      <c r="U123" s="218">
        <v>574948.26</v>
      </c>
      <c r="V123" s="217">
        <v>524852.05000000005</v>
      </c>
    </row>
    <row r="124" spans="14:22" ht="47.25" x14ac:dyDescent="0.2">
      <c r="N124" s="228" t="s">
        <v>266</v>
      </c>
      <c r="O124" s="227" t="s">
        <v>454</v>
      </c>
      <c r="P124" s="227">
        <v>600</v>
      </c>
      <c r="Q124" s="226">
        <v>0</v>
      </c>
      <c r="R124" s="226">
        <v>0</v>
      </c>
      <c r="S124" s="223">
        <v>624889.27</v>
      </c>
      <c r="T124" s="225"/>
      <c r="U124" s="224">
        <v>574948.26</v>
      </c>
      <c r="V124" s="223">
        <v>524852.05000000005</v>
      </c>
    </row>
    <row r="125" spans="14:22" ht="15.75" x14ac:dyDescent="0.2">
      <c r="N125" s="228" t="s">
        <v>380</v>
      </c>
      <c r="O125" s="227" t="s">
        <v>454</v>
      </c>
      <c r="P125" s="227" t="s">
        <v>382</v>
      </c>
      <c r="Q125" s="226">
        <v>4</v>
      </c>
      <c r="R125" s="226">
        <v>9</v>
      </c>
      <c r="S125" s="223">
        <v>624889.27</v>
      </c>
      <c r="T125" s="225"/>
      <c r="U125" s="224">
        <v>574948.26</v>
      </c>
      <c r="V125" s="223">
        <v>524852.05000000005</v>
      </c>
    </row>
    <row r="126" spans="14:22" ht="126" x14ac:dyDescent="0.2">
      <c r="N126" s="231" t="s">
        <v>290</v>
      </c>
      <c r="O126" s="230" t="s">
        <v>291</v>
      </c>
      <c r="P126" s="230" t="s">
        <v>13</v>
      </c>
      <c r="Q126" s="229">
        <v>0</v>
      </c>
      <c r="R126" s="229">
        <v>0</v>
      </c>
      <c r="S126" s="217">
        <v>39053870</v>
      </c>
      <c r="T126" s="225"/>
      <c r="U126" s="218">
        <v>39053870</v>
      </c>
      <c r="V126" s="217">
        <v>39053870</v>
      </c>
    </row>
    <row r="127" spans="14:22" ht="15.75" x14ac:dyDescent="0.2">
      <c r="N127" s="228" t="s">
        <v>112</v>
      </c>
      <c r="O127" s="227" t="s">
        <v>291</v>
      </c>
      <c r="P127" s="227">
        <v>800</v>
      </c>
      <c r="Q127" s="226">
        <v>0</v>
      </c>
      <c r="R127" s="226">
        <v>0</v>
      </c>
      <c r="S127" s="223">
        <v>39053870</v>
      </c>
      <c r="T127" s="225"/>
      <c r="U127" s="224">
        <v>39053870</v>
      </c>
      <c r="V127" s="223">
        <v>39053870</v>
      </c>
    </row>
    <row r="128" spans="14:22" ht="78.75" x14ac:dyDescent="0.2">
      <c r="N128" s="228" t="s">
        <v>137</v>
      </c>
      <c r="O128" s="227" t="s">
        <v>291</v>
      </c>
      <c r="P128" s="227" t="s">
        <v>170</v>
      </c>
      <c r="Q128" s="226">
        <v>5</v>
      </c>
      <c r="R128" s="226">
        <v>2</v>
      </c>
      <c r="S128" s="223">
        <v>39053870</v>
      </c>
      <c r="T128" s="225"/>
      <c r="U128" s="224">
        <v>39053870</v>
      </c>
      <c r="V128" s="223">
        <v>39053870</v>
      </c>
    </row>
    <row r="129" spans="14:22" ht="78.75" x14ac:dyDescent="0.2">
      <c r="N129" s="231" t="s">
        <v>463</v>
      </c>
      <c r="O129" s="230" t="s">
        <v>464</v>
      </c>
      <c r="P129" s="230" t="s">
        <v>13</v>
      </c>
      <c r="Q129" s="229">
        <v>0</v>
      </c>
      <c r="R129" s="229">
        <v>0</v>
      </c>
      <c r="S129" s="217">
        <v>10120000</v>
      </c>
      <c r="T129" s="225"/>
      <c r="U129" s="218">
        <v>0</v>
      </c>
      <c r="V129" s="217">
        <v>0</v>
      </c>
    </row>
    <row r="130" spans="14:22" ht="47.25" x14ac:dyDescent="0.2">
      <c r="N130" s="228" t="s">
        <v>266</v>
      </c>
      <c r="O130" s="227" t="s">
        <v>464</v>
      </c>
      <c r="P130" s="227">
        <v>600</v>
      </c>
      <c r="Q130" s="226">
        <v>0</v>
      </c>
      <c r="R130" s="226">
        <v>0</v>
      </c>
      <c r="S130" s="223">
        <v>10120000</v>
      </c>
      <c r="T130" s="225"/>
      <c r="U130" s="224">
        <v>0</v>
      </c>
      <c r="V130" s="223">
        <v>0</v>
      </c>
    </row>
    <row r="131" spans="14:22" ht="15.75" x14ac:dyDescent="0.2">
      <c r="N131" s="228" t="s">
        <v>380</v>
      </c>
      <c r="O131" s="227" t="s">
        <v>464</v>
      </c>
      <c r="P131" s="227" t="s">
        <v>382</v>
      </c>
      <c r="Q131" s="226">
        <v>5</v>
      </c>
      <c r="R131" s="226">
        <v>3</v>
      </c>
      <c r="S131" s="223">
        <v>10120000</v>
      </c>
      <c r="T131" s="225"/>
      <c r="U131" s="224">
        <v>0</v>
      </c>
      <c r="V131" s="223">
        <v>0</v>
      </c>
    </row>
    <row r="132" spans="14:22" ht="47.25" x14ac:dyDescent="0.2">
      <c r="N132" s="231" t="s">
        <v>484</v>
      </c>
      <c r="O132" s="230" t="s">
        <v>485</v>
      </c>
      <c r="P132" s="230" t="s">
        <v>13</v>
      </c>
      <c r="Q132" s="229">
        <v>0</v>
      </c>
      <c r="R132" s="229">
        <v>0</v>
      </c>
      <c r="S132" s="217">
        <v>5310000</v>
      </c>
      <c r="T132" s="225"/>
      <c r="U132" s="218">
        <v>0</v>
      </c>
      <c r="V132" s="217">
        <v>0</v>
      </c>
    </row>
    <row r="133" spans="14:22" ht="15.75" x14ac:dyDescent="0.2">
      <c r="N133" s="228" t="s">
        <v>112</v>
      </c>
      <c r="O133" s="227" t="s">
        <v>485</v>
      </c>
      <c r="P133" s="227">
        <v>800</v>
      </c>
      <c r="Q133" s="226">
        <v>0</v>
      </c>
      <c r="R133" s="226">
        <v>0</v>
      </c>
      <c r="S133" s="223">
        <v>5310000</v>
      </c>
      <c r="T133" s="225"/>
      <c r="U133" s="224">
        <v>0</v>
      </c>
      <c r="V133" s="223">
        <v>0</v>
      </c>
    </row>
    <row r="134" spans="14:22" ht="78.75" x14ac:dyDescent="0.2">
      <c r="N134" s="228" t="s">
        <v>137</v>
      </c>
      <c r="O134" s="227" t="s">
        <v>485</v>
      </c>
      <c r="P134" s="227" t="s">
        <v>170</v>
      </c>
      <c r="Q134" s="226">
        <v>5</v>
      </c>
      <c r="R134" s="226">
        <v>2</v>
      </c>
      <c r="S134" s="223">
        <v>5310000</v>
      </c>
      <c r="T134" s="225"/>
      <c r="U134" s="224">
        <v>0</v>
      </c>
      <c r="V134" s="223">
        <v>0</v>
      </c>
    </row>
    <row r="135" spans="14:22" ht="63" x14ac:dyDescent="0.2">
      <c r="N135" s="231" t="s">
        <v>459</v>
      </c>
      <c r="O135" s="230" t="s">
        <v>460</v>
      </c>
      <c r="P135" s="230" t="s">
        <v>13</v>
      </c>
      <c r="Q135" s="229">
        <v>0</v>
      </c>
      <c r="R135" s="229">
        <v>0</v>
      </c>
      <c r="S135" s="217">
        <v>8266701.1500000004</v>
      </c>
      <c r="T135" s="225"/>
      <c r="U135" s="218">
        <v>0</v>
      </c>
      <c r="V135" s="217">
        <v>0</v>
      </c>
    </row>
    <row r="136" spans="14:22" ht="47.25" x14ac:dyDescent="0.2">
      <c r="N136" s="228" t="s">
        <v>295</v>
      </c>
      <c r="O136" s="227" t="s">
        <v>460</v>
      </c>
      <c r="P136" s="227">
        <v>400</v>
      </c>
      <c r="Q136" s="226">
        <v>0</v>
      </c>
      <c r="R136" s="226">
        <v>0</v>
      </c>
      <c r="S136" s="223">
        <v>8266701.1500000004</v>
      </c>
      <c r="T136" s="225"/>
      <c r="U136" s="224">
        <v>0</v>
      </c>
      <c r="V136" s="223">
        <v>0</v>
      </c>
    </row>
    <row r="137" spans="14:22" ht="15.75" x14ac:dyDescent="0.2">
      <c r="N137" s="228" t="s">
        <v>296</v>
      </c>
      <c r="O137" s="227" t="s">
        <v>460</v>
      </c>
      <c r="P137" s="227" t="s">
        <v>330</v>
      </c>
      <c r="Q137" s="226">
        <v>5</v>
      </c>
      <c r="R137" s="226">
        <v>2</v>
      </c>
      <c r="S137" s="223">
        <v>8266701.1500000004</v>
      </c>
      <c r="T137" s="225"/>
      <c r="U137" s="224">
        <v>0</v>
      </c>
      <c r="V137" s="223">
        <v>0</v>
      </c>
    </row>
    <row r="138" spans="14:22" ht="173.25" x14ac:dyDescent="0.2">
      <c r="N138" s="231" t="s">
        <v>133</v>
      </c>
      <c r="O138" s="230" t="s">
        <v>134</v>
      </c>
      <c r="P138" s="230" t="s">
        <v>13</v>
      </c>
      <c r="Q138" s="229">
        <v>0</v>
      </c>
      <c r="R138" s="229">
        <v>0</v>
      </c>
      <c r="S138" s="217">
        <v>141524801.11000001</v>
      </c>
      <c r="T138" s="225"/>
      <c r="U138" s="218">
        <v>32652672.800000001</v>
      </c>
      <c r="V138" s="217">
        <v>53008913.740000002</v>
      </c>
    </row>
    <row r="139" spans="14:22" ht="47.25" x14ac:dyDescent="0.2">
      <c r="N139" s="228" t="s">
        <v>266</v>
      </c>
      <c r="O139" s="227" t="s">
        <v>134</v>
      </c>
      <c r="P139" s="227">
        <v>600</v>
      </c>
      <c r="Q139" s="226">
        <v>0</v>
      </c>
      <c r="R139" s="226">
        <v>0</v>
      </c>
      <c r="S139" s="223">
        <v>141524801.11000001</v>
      </c>
      <c r="T139" s="225"/>
      <c r="U139" s="224">
        <v>32652672.800000001</v>
      </c>
      <c r="V139" s="223">
        <v>53008913.740000002</v>
      </c>
    </row>
    <row r="140" spans="14:22" ht="15.75" x14ac:dyDescent="0.2">
      <c r="N140" s="228" t="s">
        <v>380</v>
      </c>
      <c r="O140" s="227" t="s">
        <v>134</v>
      </c>
      <c r="P140" s="227" t="s">
        <v>382</v>
      </c>
      <c r="Q140" s="226">
        <v>4</v>
      </c>
      <c r="R140" s="226">
        <v>9</v>
      </c>
      <c r="S140" s="223">
        <v>141524801.11000001</v>
      </c>
      <c r="T140" s="225"/>
      <c r="U140" s="224">
        <v>32652672.800000001</v>
      </c>
      <c r="V140" s="223">
        <v>53008913.740000002</v>
      </c>
    </row>
    <row r="141" spans="14:22" ht="63" x14ac:dyDescent="0.2">
      <c r="N141" s="231" t="s">
        <v>480</v>
      </c>
      <c r="O141" s="230" t="s">
        <v>481</v>
      </c>
      <c r="P141" s="230" t="s">
        <v>13</v>
      </c>
      <c r="Q141" s="229">
        <v>0</v>
      </c>
      <c r="R141" s="229">
        <v>0</v>
      </c>
      <c r="S141" s="217">
        <v>0</v>
      </c>
      <c r="T141" s="225"/>
      <c r="U141" s="218">
        <v>0</v>
      </c>
      <c r="V141" s="217">
        <v>150000</v>
      </c>
    </row>
    <row r="142" spans="14:22" ht="31.5" x14ac:dyDescent="0.2">
      <c r="N142" s="228" t="s">
        <v>110</v>
      </c>
      <c r="O142" s="227" t="s">
        <v>481</v>
      </c>
      <c r="P142" s="227">
        <v>200</v>
      </c>
      <c r="Q142" s="226">
        <v>0</v>
      </c>
      <c r="R142" s="226">
        <v>0</v>
      </c>
      <c r="S142" s="223">
        <v>0</v>
      </c>
      <c r="T142" s="225"/>
      <c r="U142" s="224">
        <v>0</v>
      </c>
      <c r="V142" s="223">
        <v>150000</v>
      </c>
    </row>
    <row r="143" spans="14:22" ht="47.25" x14ac:dyDescent="0.2">
      <c r="N143" s="228" t="s">
        <v>111</v>
      </c>
      <c r="O143" s="227" t="s">
        <v>481</v>
      </c>
      <c r="P143" s="227" t="s">
        <v>169</v>
      </c>
      <c r="Q143" s="226">
        <v>4</v>
      </c>
      <c r="R143" s="226">
        <v>6</v>
      </c>
      <c r="S143" s="223">
        <v>0</v>
      </c>
      <c r="T143" s="225"/>
      <c r="U143" s="224">
        <v>0</v>
      </c>
      <c r="V143" s="223">
        <v>150000</v>
      </c>
    </row>
    <row r="144" spans="14:22" ht="94.5" x14ac:dyDescent="0.2">
      <c r="N144" s="231" t="s">
        <v>314</v>
      </c>
      <c r="O144" s="230" t="s">
        <v>315</v>
      </c>
      <c r="P144" s="230" t="s">
        <v>13</v>
      </c>
      <c r="Q144" s="229">
        <v>0</v>
      </c>
      <c r="R144" s="229">
        <v>0</v>
      </c>
      <c r="S144" s="217">
        <v>55812900</v>
      </c>
      <c r="T144" s="225"/>
      <c r="U144" s="218">
        <v>22417400</v>
      </c>
      <c r="V144" s="217">
        <v>61834700</v>
      </c>
    </row>
    <row r="145" spans="14:22" ht="47.25" x14ac:dyDescent="0.2">
      <c r="N145" s="228" t="s">
        <v>295</v>
      </c>
      <c r="O145" s="227" t="s">
        <v>315</v>
      </c>
      <c r="P145" s="227">
        <v>400</v>
      </c>
      <c r="Q145" s="226">
        <v>0</v>
      </c>
      <c r="R145" s="226">
        <v>0</v>
      </c>
      <c r="S145" s="223">
        <v>55812900</v>
      </c>
      <c r="T145" s="225"/>
      <c r="U145" s="224">
        <v>22417400</v>
      </c>
      <c r="V145" s="223">
        <v>61834700</v>
      </c>
    </row>
    <row r="146" spans="14:22" ht="15.75" x14ac:dyDescent="0.2">
      <c r="N146" s="228" t="s">
        <v>296</v>
      </c>
      <c r="O146" s="227" t="s">
        <v>315</v>
      </c>
      <c r="P146" s="227" t="s">
        <v>330</v>
      </c>
      <c r="Q146" s="226">
        <v>4</v>
      </c>
      <c r="R146" s="226">
        <v>6</v>
      </c>
      <c r="S146" s="223">
        <v>55812900</v>
      </c>
      <c r="T146" s="225"/>
      <c r="U146" s="224">
        <v>22417400</v>
      </c>
      <c r="V146" s="223">
        <v>61834700</v>
      </c>
    </row>
    <row r="147" spans="14:22" ht="126" x14ac:dyDescent="0.2">
      <c r="N147" s="231" t="s">
        <v>317</v>
      </c>
      <c r="O147" s="230" t="s">
        <v>318</v>
      </c>
      <c r="P147" s="230" t="s">
        <v>13</v>
      </c>
      <c r="Q147" s="229">
        <v>0</v>
      </c>
      <c r="R147" s="229">
        <v>0</v>
      </c>
      <c r="S147" s="217">
        <v>0</v>
      </c>
      <c r="T147" s="225"/>
      <c r="U147" s="218">
        <v>29862200</v>
      </c>
      <c r="V147" s="217">
        <v>0</v>
      </c>
    </row>
    <row r="148" spans="14:22" ht="47.25" x14ac:dyDescent="0.2">
      <c r="N148" s="228" t="s">
        <v>295</v>
      </c>
      <c r="O148" s="227" t="s">
        <v>318</v>
      </c>
      <c r="P148" s="227">
        <v>400</v>
      </c>
      <c r="Q148" s="226">
        <v>0</v>
      </c>
      <c r="R148" s="226">
        <v>0</v>
      </c>
      <c r="S148" s="223">
        <v>0</v>
      </c>
      <c r="T148" s="225"/>
      <c r="U148" s="224">
        <v>29862200</v>
      </c>
      <c r="V148" s="223">
        <v>0</v>
      </c>
    </row>
    <row r="149" spans="14:22" ht="15.75" x14ac:dyDescent="0.2">
      <c r="N149" s="228" t="s">
        <v>296</v>
      </c>
      <c r="O149" s="227" t="s">
        <v>318</v>
      </c>
      <c r="P149" s="227" t="s">
        <v>330</v>
      </c>
      <c r="Q149" s="226">
        <v>5</v>
      </c>
      <c r="R149" s="226">
        <v>3</v>
      </c>
      <c r="S149" s="223">
        <v>0</v>
      </c>
      <c r="T149" s="225"/>
      <c r="U149" s="224">
        <v>29862200</v>
      </c>
      <c r="V149" s="223">
        <v>0</v>
      </c>
    </row>
    <row r="150" spans="14:22" ht="15.75" x14ac:dyDescent="0.2">
      <c r="N150" s="231" t="s">
        <v>166</v>
      </c>
      <c r="O150" s="230" t="s">
        <v>167</v>
      </c>
      <c r="P150" s="230" t="s">
        <v>13</v>
      </c>
      <c r="Q150" s="229">
        <v>0</v>
      </c>
      <c r="R150" s="229">
        <v>0</v>
      </c>
      <c r="S150" s="217">
        <v>0</v>
      </c>
      <c r="T150" s="225"/>
      <c r="U150" s="218">
        <v>1714370</v>
      </c>
      <c r="V150" s="217">
        <v>3630355</v>
      </c>
    </row>
    <row r="151" spans="14:22" ht="15.75" x14ac:dyDescent="0.2">
      <c r="N151" s="228" t="s">
        <v>166</v>
      </c>
      <c r="O151" s="227" t="s">
        <v>167</v>
      </c>
      <c r="P151" s="227">
        <v>900</v>
      </c>
      <c r="Q151" s="226">
        <v>0</v>
      </c>
      <c r="R151" s="226">
        <v>0</v>
      </c>
      <c r="S151" s="223">
        <v>0</v>
      </c>
      <c r="T151" s="225"/>
      <c r="U151" s="224">
        <v>1714370</v>
      </c>
      <c r="V151" s="223">
        <v>3630355</v>
      </c>
    </row>
    <row r="152" spans="14:22" ht="15.75" x14ac:dyDescent="0.2">
      <c r="N152" s="228" t="s">
        <v>166</v>
      </c>
      <c r="O152" s="227" t="s">
        <v>167</v>
      </c>
      <c r="P152" s="227" t="s">
        <v>168</v>
      </c>
      <c r="Q152" s="226">
        <v>99</v>
      </c>
      <c r="R152" s="226">
        <v>99</v>
      </c>
      <c r="S152" s="223">
        <v>0</v>
      </c>
      <c r="T152" s="225"/>
      <c r="U152" s="224">
        <v>1714370</v>
      </c>
      <c r="V152" s="223">
        <v>3630355</v>
      </c>
    </row>
    <row r="153" spans="14:22" ht="126" x14ac:dyDescent="0.2">
      <c r="N153" s="231" t="s">
        <v>509</v>
      </c>
      <c r="O153" s="230" t="s">
        <v>381</v>
      </c>
      <c r="P153" s="230" t="s">
        <v>13</v>
      </c>
      <c r="Q153" s="229">
        <v>0</v>
      </c>
      <c r="R153" s="229">
        <v>0</v>
      </c>
      <c r="S153" s="217">
        <v>1410072</v>
      </c>
      <c r="T153" s="225"/>
      <c r="U153" s="218">
        <v>0</v>
      </c>
      <c r="V153" s="217">
        <v>0</v>
      </c>
    </row>
    <row r="154" spans="14:22" ht="31.5" x14ac:dyDescent="0.2">
      <c r="N154" s="228" t="s">
        <v>110</v>
      </c>
      <c r="O154" s="227" t="s">
        <v>381</v>
      </c>
      <c r="P154" s="227">
        <v>200</v>
      </c>
      <c r="Q154" s="226">
        <v>0</v>
      </c>
      <c r="R154" s="226">
        <v>0</v>
      </c>
      <c r="S154" s="223">
        <v>1410072</v>
      </c>
      <c r="T154" s="225"/>
      <c r="U154" s="224">
        <v>0</v>
      </c>
      <c r="V154" s="223">
        <v>0</v>
      </c>
    </row>
    <row r="155" spans="14:22" ht="47.25" x14ac:dyDescent="0.2">
      <c r="N155" s="228" t="s">
        <v>111</v>
      </c>
      <c r="O155" s="227" t="s">
        <v>381</v>
      </c>
      <c r="P155" s="227" t="s">
        <v>169</v>
      </c>
      <c r="Q155" s="226">
        <v>5</v>
      </c>
      <c r="R155" s="226">
        <v>3</v>
      </c>
      <c r="S155" s="223">
        <v>1410072</v>
      </c>
      <c r="T155" s="225"/>
      <c r="U155" s="224">
        <v>0</v>
      </c>
      <c r="V155" s="223">
        <v>0</v>
      </c>
    </row>
    <row r="156" spans="14:22" ht="47.25" x14ac:dyDescent="0.2">
      <c r="N156" s="231" t="s">
        <v>455</v>
      </c>
      <c r="O156" s="230" t="s">
        <v>456</v>
      </c>
      <c r="P156" s="230" t="s">
        <v>13</v>
      </c>
      <c r="Q156" s="229">
        <v>0</v>
      </c>
      <c r="R156" s="229">
        <v>0</v>
      </c>
      <c r="S156" s="217">
        <v>6312.01</v>
      </c>
      <c r="T156" s="225"/>
      <c r="U156" s="218">
        <v>5808</v>
      </c>
      <c r="V156" s="217">
        <v>5302</v>
      </c>
    </row>
    <row r="157" spans="14:22" ht="47.25" x14ac:dyDescent="0.2">
      <c r="N157" s="228" t="s">
        <v>266</v>
      </c>
      <c r="O157" s="227" t="s">
        <v>456</v>
      </c>
      <c r="P157" s="227">
        <v>600</v>
      </c>
      <c r="Q157" s="226">
        <v>0</v>
      </c>
      <c r="R157" s="226">
        <v>0</v>
      </c>
      <c r="S157" s="223">
        <v>6312.01</v>
      </c>
      <c r="T157" s="225"/>
      <c r="U157" s="224">
        <v>5808</v>
      </c>
      <c r="V157" s="223">
        <v>5302</v>
      </c>
    </row>
    <row r="158" spans="14:22" ht="15.75" x14ac:dyDescent="0.2">
      <c r="N158" s="228" t="s">
        <v>380</v>
      </c>
      <c r="O158" s="227" t="s">
        <v>456</v>
      </c>
      <c r="P158" s="227" t="s">
        <v>382</v>
      </c>
      <c r="Q158" s="226">
        <v>4</v>
      </c>
      <c r="R158" s="226">
        <v>9</v>
      </c>
      <c r="S158" s="223">
        <v>6312.01</v>
      </c>
      <c r="T158" s="225"/>
      <c r="U158" s="224">
        <v>5808</v>
      </c>
      <c r="V158" s="223">
        <v>5302</v>
      </c>
    </row>
    <row r="159" spans="14:22" ht="157.5" x14ac:dyDescent="0.2">
      <c r="N159" s="231" t="s">
        <v>510</v>
      </c>
      <c r="O159" s="230" t="s">
        <v>511</v>
      </c>
      <c r="P159" s="230" t="s">
        <v>13</v>
      </c>
      <c r="Q159" s="229">
        <v>0</v>
      </c>
      <c r="R159" s="229">
        <v>0</v>
      </c>
      <c r="S159" s="217">
        <v>39998</v>
      </c>
      <c r="T159" s="225"/>
      <c r="U159" s="218">
        <v>0</v>
      </c>
      <c r="V159" s="217">
        <v>0</v>
      </c>
    </row>
    <row r="160" spans="14:22" ht="31.5" x14ac:dyDescent="0.2">
      <c r="N160" s="228" t="s">
        <v>110</v>
      </c>
      <c r="O160" s="227" t="s">
        <v>511</v>
      </c>
      <c r="P160" s="227">
        <v>200</v>
      </c>
      <c r="Q160" s="226">
        <v>0</v>
      </c>
      <c r="R160" s="226">
        <v>0</v>
      </c>
      <c r="S160" s="223">
        <v>39998</v>
      </c>
      <c r="T160" s="225"/>
      <c r="U160" s="224">
        <v>0</v>
      </c>
      <c r="V160" s="223">
        <v>0</v>
      </c>
    </row>
    <row r="161" spans="14:22" ht="47.25" x14ac:dyDescent="0.2">
      <c r="N161" s="228" t="s">
        <v>111</v>
      </c>
      <c r="O161" s="227" t="s">
        <v>511</v>
      </c>
      <c r="P161" s="227" t="s">
        <v>169</v>
      </c>
      <c r="Q161" s="226">
        <v>5</v>
      </c>
      <c r="R161" s="226">
        <v>3</v>
      </c>
      <c r="S161" s="223">
        <v>39998</v>
      </c>
      <c r="T161" s="225"/>
      <c r="U161" s="224">
        <v>0</v>
      </c>
      <c r="V161" s="223">
        <v>0</v>
      </c>
    </row>
    <row r="162" spans="14:22" ht="63" x14ac:dyDescent="0.2">
      <c r="N162" s="231" t="s">
        <v>422</v>
      </c>
      <c r="O162" s="230" t="s">
        <v>423</v>
      </c>
      <c r="P162" s="230" t="s">
        <v>13</v>
      </c>
      <c r="Q162" s="229">
        <v>0</v>
      </c>
      <c r="R162" s="229">
        <v>0</v>
      </c>
      <c r="S162" s="217">
        <v>9821</v>
      </c>
      <c r="T162" s="225"/>
      <c r="U162" s="218">
        <v>11837.48</v>
      </c>
      <c r="V162" s="217">
        <v>11929.94</v>
      </c>
    </row>
    <row r="163" spans="14:22" ht="47.25" x14ac:dyDescent="0.2">
      <c r="N163" s="228" t="s">
        <v>266</v>
      </c>
      <c r="O163" s="227" t="s">
        <v>423</v>
      </c>
      <c r="P163" s="227">
        <v>600</v>
      </c>
      <c r="Q163" s="226">
        <v>0</v>
      </c>
      <c r="R163" s="226">
        <v>0</v>
      </c>
      <c r="S163" s="223">
        <v>9821</v>
      </c>
      <c r="T163" s="225"/>
      <c r="U163" s="224">
        <v>11837.48</v>
      </c>
      <c r="V163" s="223">
        <v>11929.94</v>
      </c>
    </row>
    <row r="164" spans="14:22" ht="15.75" x14ac:dyDescent="0.2">
      <c r="N164" s="228" t="s">
        <v>380</v>
      </c>
      <c r="O164" s="227" t="s">
        <v>423</v>
      </c>
      <c r="P164" s="227" t="s">
        <v>382</v>
      </c>
      <c r="Q164" s="226">
        <v>4</v>
      </c>
      <c r="R164" s="226">
        <v>9</v>
      </c>
      <c r="S164" s="223">
        <v>9821</v>
      </c>
      <c r="T164" s="225"/>
      <c r="U164" s="224">
        <v>11837.48</v>
      </c>
      <c r="V164" s="223">
        <v>11929.94</v>
      </c>
    </row>
    <row r="165" spans="14:22" ht="141.75" x14ac:dyDescent="0.2">
      <c r="N165" s="231" t="s">
        <v>298</v>
      </c>
      <c r="O165" s="230" t="s">
        <v>299</v>
      </c>
      <c r="P165" s="230" t="s">
        <v>13</v>
      </c>
      <c r="Q165" s="229">
        <v>0</v>
      </c>
      <c r="R165" s="229">
        <v>0</v>
      </c>
      <c r="S165" s="217">
        <v>594729</v>
      </c>
      <c r="T165" s="225"/>
      <c r="U165" s="218">
        <v>594729</v>
      </c>
      <c r="V165" s="217">
        <v>594729</v>
      </c>
    </row>
    <row r="166" spans="14:22" ht="15.75" x14ac:dyDescent="0.2">
      <c r="N166" s="228" t="s">
        <v>112</v>
      </c>
      <c r="O166" s="227" t="s">
        <v>299</v>
      </c>
      <c r="P166" s="227">
        <v>800</v>
      </c>
      <c r="Q166" s="226">
        <v>0</v>
      </c>
      <c r="R166" s="226">
        <v>0</v>
      </c>
      <c r="S166" s="223">
        <v>594729</v>
      </c>
      <c r="T166" s="225"/>
      <c r="U166" s="224">
        <v>594729</v>
      </c>
      <c r="V166" s="223">
        <v>594729</v>
      </c>
    </row>
    <row r="167" spans="14:22" ht="78.75" x14ac:dyDescent="0.2">
      <c r="N167" s="228" t="s">
        <v>137</v>
      </c>
      <c r="O167" s="227" t="s">
        <v>299</v>
      </c>
      <c r="P167" s="227" t="s">
        <v>170</v>
      </c>
      <c r="Q167" s="226">
        <v>5</v>
      </c>
      <c r="R167" s="226">
        <v>2</v>
      </c>
      <c r="S167" s="223">
        <v>594729</v>
      </c>
      <c r="T167" s="225"/>
      <c r="U167" s="224">
        <v>594729</v>
      </c>
      <c r="V167" s="223">
        <v>594729</v>
      </c>
    </row>
    <row r="168" spans="14:22" ht="141.75" x14ac:dyDescent="0.2">
      <c r="N168" s="231" t="s">
        <v>486</v>
      </c>
      <c r="O168" s="230" t="s">
        <v>487</v>
      </c>
      <c r="P168" s="230" t="s">
        <v>13</v>
      </c>
      <c r="Q168" s="229">
        <v>0</v>
      </c>
      <c r="R168" s="229">
        <v>0</v>
      </c>
      <c r="S168" s="217">
        <v>80863</v>
      </c>
      <c r="T168" s="225"/>
      <c r="U168" s="218">
        <v>0</v>
      </c>
      <c r="V168" s="217">
        <v>0</v>
      </c>
    </row>
    <row r="169" spans="14:22" ht="15.75" x14ac:dyDescent="0.2">
      <c r="N169" s="228" t="s">
        <v>112</v>
      </c>
      <c r="O169" s="227" t="s">
        <v>487</v>
      </c>
      <c r="P169" s="227">
        <v>800</v>
      </c>
      <c r="Q169" s="226">
        <v>0</v>
      </c>
      <c r="R169" s="226">
        <v>0</v>
      </c>
      <c r="S169" s="223">
        <v>80863</v>
      </c>
      <c r="T169" s="225"/>
      <c r="U169" s="224">
        <v>0</v>
      </c>
      <c r="V169" s="223">
        <v>0</v>
      </c>
    </row>
    <row r="170" spans="14:22" ht="78.75" x14ac:dyDescent="0.2">
      <c r="N170" s="228" t="s">
        <v>137</v>
      </c>
      <c r="O170" s="227" t="s">
        <v>487</v>
      </c>
      <c r="P170" s="227" t="s">
        <v>170</v>
      </c>
      <c r="Q170" s="226">
        <v>5</v>
      </c>
      <c r="R170" s="226">
        <v>2</v>
      </c>
      <c r="S170" s="223">
        <v>80863</v>
      </c>
      <c r="T170" s="225"/>
      <c r="U170" s="224">
        <v>0</v>
      </c>
      <c r="V170" s="223">
        <v>0</v>
      </c>
    </row>
    <row r="171" spans="14:22" ht="63" x14ac:dyDescent="0.2">
      <c r="N171" s="231" t="s">
        <v>488</v>
      </c>
      <c r="O171" s="230" t="s">
        <v>462</v>
      </c>
      <c r="P171" s="230" t="s">
        <v>13</v>
      </c>
      <c r="Q171" s="229">
        <v>0</v>
      </c>
      <c r="R171" s="229">
        <v>0</v>
      </c>
      <c r="S171" s="217">
        <v>125889</v>
      </c>
      <c r="T171" s="225"/>
      <c r="U171" s="218">
        <v>0</v>
      </c>
      <c r="V171" s="217">
        <v>0</v>
      </c>
    </row>
    <row r="172" spans="14:22" ht="47.25" x14ac:dyDescent="0.2">
      <c r="N172" s="228" t="s">
        <v>295</v>
      </c>
      <c r="O172" s="227" t="s">
        <v>462</v>
      </c>
      <c r="P172" s="227">
        <v>400</v>
      </c>
      <c r="Q172" s="226">
        <v>0</v>
      </c>
      <c r="R172" s="226">
        <v>0</v>
      </c>
      <c r="S172" s="223">
        <v>125889</v>
      </c>
      <c r="T172" s="225"/>
      <c r="U172" s="224">
        <v>0</v>
      </c>
      <c r="V172" s="223">
        <v>0</v>
      </c>
    </row>
    <row r="173" spans="14:22" ht="15.75" x14ac:dyDescent="0.2">
      <c r="N173" s="228" t="s">
        <v>296</v>
      </c>
      <c r="O173" s="227" t="s">
        <v>462</v>
      </c>
      <c r="P173" s="227" t="s">
        <v>330</v>
      </c>
      <c r="Q173" s="226">
        <v>5</v>
      </c>
      <c r="R173" s="226">
        <v>2</v>
      </c>
      <c r="S173" s="223">
        <v>125889</v>
      </c>
      <c r="T173" s="225"/>
      <c r="U173" s="224">
        <v>0</v>
      </c>
      <c r="V173" s="223">
        <v>0</v>
      </c>
    </row>
    <row r="174" spans="14:22" ht="94.5" x14ac:dyDescent="0.2">
      <c r="N174" s="231" t="s">
        <v>501</v>
      </c>
      <c r="O174" s="230" t="s">
        <v>502</v>
      </c>
      <c r="P174" s="230" t="s">
        <v>13</v>
      </c>
      <c r="Q174" s="229">
        <v>0</v>
      </c>
      <c r="R174" s="229">
        <v>0</v>
      </c>
      <c r="S174" s="217">
        <v>323311.77</v>
      </c>
      <c r="T174" s="225"/>
      <c r="U174" s="218">
        <v>0</v>
      </c>
      <c r="V174" s="217">
        <v>0</v>
      </c>
    </row>
    <row r="175" spans="14:22" ht="31.5" x14ac:dyDescent="0.2">
      <c r="N175" s="228" t="s">
        <v>110</v>
      </c>
      <c r="O175" s="227" t="s">
        <v>502</v>
      </c>
      <c r="P175" s="227">
        <v>200</v>
      </c>
      <c r="Q175" s="226">
        <v>0</v>
      </c>
      <c r="R175" s="226">
        <v>0</v>
      </c>
      <c r="S175" s="223">
        <v>323311.77</v>
      </c>
      <c r="T175" s="225"/>
      <c r="U175" s="224">
        <v>0</v>
      </c>
      <c r="V175" s="223">
        <v>0</v>
      </c>
    </row>
    <row r="176" spans="14:22" ht="47.25" x14ac:dyDescent="0.2">
      <c r="N176" s="228" t="s">
        <v>111</v>
      </c>
      <c r="O176" s="227" t="s">
        <v>502</v>
      </c>
      <c r="P176" s="227" t="s">
        <v>169</v>
      </c>
      <c r="Q176" s="226">
        <v>4</v>
      </c>
      <c r="R176" s="226">
        <v>12</v>
      </c>
      <c r="S176" s="223">
        <v>323311.77</v>
      </c>
      <c r="T176" s="225"/>
      <c r="U176" s="224">
        <v>0</v>
      </c>
      <c r="V176" s="223">
        <v>0</v>
      </c>
    </row>
    <row r="177" spans="14:22" ht="189" x14ac:dyDescent="0.2">
      <c r="N177" s="231" t="s">
        <v>135</v>
      </c>
      <c r="O177" s="230" t="s">
        <v>136</v>
      </c>
      <c r="P177" s="230" t="s">
        <v>13</v>
      </c>
      <c r="Q177" s="229">
        <v>0</v>
      </c>
      <c r="R177" s="229">
        <v>0</v>
      </c>
      <c r="S177" s="217">
        <v>1433155</v>
      </c>
      <c r="T177" s="225"/>
      <c r="U177" s="218">
        <v>329825</v>
      </c>
      <c r="V177" s="217">
        <v>535444</v>
      </c>
    </row>
    <row r="178" spans="14:22" ht="47.25" x14ac:dyDescent="0.2">
      <c r="N178" s="228" t="s">
        <v>266</v>
      </c>
      <c r="O178" s="227" t="s">
        <v>136</v>
      </c>
      <c r="P178" s="227">
        <v>600</v>
      </c>
      <c r="Q178" s="226">
        <v>0</v>
      </c>
      <c r="R178" s="226">
        <v>0</v>
      </c>
      <c r="S178" s="223">
        <v>1433155</v>
      </c>
      <c r="T178" s="225"/>
      <c r="U178" s="224">
        <v>329825</v>
      </c>
      <c r="V178" s="223">
        <v>535444</v>
      </c>
    </row>
    <row r="179" spans="14:22" ht="15.75" x14ac:dyDescent="0.2">
      <c r="N179" s="228" t="s">
        <v>380</v>
      </c>
      <c r="O179" s="227" t="s">
        <v>136</v>
      </c>
      <c r="P179" s="227" t="s">
        <v>382</v>
      </c>
      <c r="Q179" s="226">
        <v>4</v>
      </c>
      <c r="R179" s="226">
        <v>9</v>
      </c>
      <c r="S179" s="223">
        <v>1433155</v>
      </c>
      <c r="T179" s="225"/>
      <c r="U179" s="224">
        <v>329825</v>
      </c>
      <c r="V179" s="223">
        <v>535444</v>
      </c>
    </row>
    <row r="180" spans="14:22" ht="63" x14ac:dyDescent="0.2">
      <c r="N180" s="231" t="s">
        <v>482</v>
      </c>
      <c r="O180" s="230" t="s">
        <v>483</v>
      </c>
      <c r="P180" s="230" t="s">
        <v>13</v>
      </c>
      <c r="Q180" s="229">
        <v>0</v>
      </c>
      <c r="R180" s="229">
        <v>0</v>
      </c>
      <c r="S180" s="217">
        <v>0</v>
      </c>
      <c r="T180" s="225"/>
      <c r="U180" s="218">
        <v>0</v>
      </c>
      <c r="V180" s="217">
        <v>2285</v>
      </c>
    </row>
    <row r="181" spans="14:22" ht="31.5" x14ac:dyDescent="0.2">
      <c r="N181" s="228" t="s">
        <v>110</v>
      </c>
      <c r="O181" s="227" t="s">
        <v>483</v>
      </c>
      <c r="P181" s="227">
        <v>200</v>
      </c>
      <c r="Q181" s="226">
        <v>0</v>
      </c>
      <c r="R181" s="226">
        <v>0</v>
      </c>
      <c r="S181" s="223">
        <v>0</v>
      </c>
      <c r="T181" s="225"/>
      <c r="U181" s="224">
        <v>0</v>
      </c>
      <c r="V181" s="223">
        <v>2285</v>
      </c>
    </row>
    <row r="182" spans="14:22" ht="47.25" x14ac:dyDescent="0.2">
      <c r="N182" s="228" t="s">
        <v>111</v>
      </c>
      <c r="O182" s="227" t="s">
        <v>483</v>
      </c>
      <c r="P182" s="227" t="s">
        <v>169</v>
      </c>
      <c r="Q182" s="226">
        <v>4</v>
      </c>
      <c r="R182" s="226">
        <v>6</v>
      </c>
      <c r="S182" s="223">
        <v>0</v>
      </c>
      <c r="T182" s="225"/>
      <c r="U182" s="224">
        <v>0</v>
      </c>
      <c r="V182" s="223">
        <v>2285</v>
      </c>
    </row>
    <row r="183" spans="14:22" ht="110.25" x14ac:dyDescent="0.2">
      <c r="N183" s="231" t="s">
        <v>320</v>
      </c>
      <c r="O183" s="230" t="s">
        <v>321</v>
      </c>
      <c r="P183" s="230" t="s">
        <v>13</v>
      </c>
      <c r="Q183" s="229">
        <v>0</v>
      </c>
      <c r="R183" s="229">
        <v>0</v>
      </c>
      <c r="S183" s="217">
        <v>861041.77</v>
      </c>
      <c r="T183" s="225"/>
      <c r="U183" s="218">
        <v>341382</v>
      </c>
      <c r="V183" s="217">
        <v>941646</v>
      </c>
    </row>
    <row r="184" spans="14:22" ht="47.25" x14ac:dyDescent="0.2">
      <c r="N184" s="228" t="s">
        <v>295</v>
      </c>
      <c r="O184" s="227" t="s">
        <v>321</v>
      </c>
      <c r="P184" s="227">
        <v>400</v>
      </c>
      <c r="Q184" s="226">
        <v>0</v>
      </c>
      <c r="R184" s="226">
        <v>0</v>
      </c>
      <c r="S184" s="223">
        <v>861041.77</v>
      </c>
      <c r="T184" s="225"/>
      <c r="U184" s="224">
        <v>341382</v>
      </c>
      <c r="V184" s="223">
        <v>941646</v>
      </c>
    </row>
    <row r="185" spans="14:22" ht="15.75" x14ac:dyDescent="0.2">
      <c r="N185" s="228" t="s">
        <v>296</v>
      </c>
      <c r="O185" s="227" t="s">
        <v>321</v>
      </c>
      <c r="P185" s="227" t="s">
        <v>330</v>
      </c>
      <c r="Q185" s="226">
        <v>4</v>
      </c>
      <c r="R185" s="226">
        <v>6</v>
      </c>
      <c r="S185" s="223">
        <v>861041.77</v>
      </c>
      <c r="T185" s="225"/>
      <c r="U185" s="224">
        <v>341382</v>
      </c>
      <c r="V185" s="223">
        <v>941646</v>
      </c>
    </row>
    <row r="186" spans="14:22" ht="141.75" x14ac:dyDescent="0.2">
      <c r="N186" s="231" t="s">
        <v>405</v>
      </c>
      <c r="O186" s="230" t="s">
        <v>323</v>
      </c>
      <c r="P186" s="230" t="s">
        <v>13</v>
      </c>
      <c r="Q186" s="229">
        <v>0</v>
      </c>
      <c r="R186" s="229">
        <v>0</v>
      </c>
      <c r="S186" s="217">
        <v>0</v>
      </c>
      <c r="T186" s="225"/>
      <c r="U186" s="218">
        <v>454755</v>
      </c>
      <c r="V186" s="217">
        <v>0</v>
      </c>
    </row>
    <row r="187" spans="14:22" ht="47.25" x14ac:dyDescent="0.2">
      <c r="N187" s="228" t="s">
        <v>295</v>
      </c>
      <c r="O187" s="227" t="s">
        <v>323</v>
      </c>
      <c r="P187" s="227">
        <v>400</v>
      </c>
      <c r="Q187" s="226">
        <v>0</v>
      </c>
      <c r="R187" s="226">
        <v>0</v>
      </c>
      <c r="S187" s="223">
        <v>0</v>
      </c>
      <c r="T187" s="225"/>
      <c r="U187" s="224">
        <v>454755</v>
      </c>
      <c r="V187" s="223">
        <v>0</v>
      </c>
    </row>
    <row r="188" spans="14:22" ht="15.75" x14ac:dyDescent="0.2">
      <c r="N188" s="228" t="s">
        <v>296</v>
      </c>
      <c r="O188" s="227" t="s">
        <v>323</v>
      </c>
      <c r="P188" s="227" t="s">
        <v>330</v>
      </c>
      <c r="Q188" s="226">
        <v>5</v>
      </c>
      <c r="R188" s="226">
        <v>3</v>
      </c>
      <c r="S188" s="223">
        <v>0</v>
      </c>
      <c r="T188" s="225"/>
      <c r="U188" s="224">
        <v>454755</v>
      </c>
      <c r="V188" s="223">
        <v>0</v>
      </c>
    </row>
    <row r="189" spans="14:22" ht="63" x14ac:dyDescent="0.2">
      <c r="N189" s="231" t="s">
        <v>457</v>
      </c>
      <c r="O189" s="230" t="s">
        <v>458</v>
      </c>
      <c r="P189" s="230" t="s">
        <v>13</v>
      </c>
      <c r="Q189" s="229">
        <v>0</v>
      </c>
      <c r="R189" s="229">
        <v>0</v>
      </c>
      <c r="S189" s="217">
        <v>895</v>
      </c>
      <c r="T189" s="225"/>
      <c r="U189" s="218">
        <v>0</v>
      </c>
      <c r="V189" s="217">
        <v>0</v>
      </c>
    </row>
    <row r="190" spans="14:22" ht="47.25" x14ac:dyDescent="0.2">
      <c r="N190" s="228" t="s">
        <v>266</v>
      </c>
      <c r="O190" s="227" t="s">
        <v>458</v>
      </c>
      <c r="P190" s="227">
        <v>600</v>
      </c>
      <c r="Q190" s="226">
        <v>0</v>
      </c>
      <c r="R190" s="226">
        <v>0</v>
      </c>
      <c r="S190" s="223">
        <v>895</v>
      </c>
      <c r="T190" s="225"/>
      <c r="U190" s="224">
        <v>0</v>
      </c>
      <c r="V190" s="223">
        <v>0</v>
      </c>
    </row>
    <row r="191" spans="14:22" ht="15.75" x14ac:dyDescent="0.2">
      <c r="N191" s="228" t="s">
        <v>380</v>
      </c>
      <c r="O191" s="227" t="s">
        <v>458</v>
      </c>
      <c r="P191" s="227" t="s">
        <v>382</v>
      </c>
      <c r="Q191" s="226">
        <v>4</v>
      </c>
      <c r="R191" s="226">
        <v>9</v>
      </c>
      <c r="S191" s="223">
        <v>895</v>
      </c>
      <c r="T191" s="225"/>
      <c r="U191" s="224">
        <v>0</v>
      </c>
      <c r="V191" s="223">
        <v>0</v>
      </c>
    </row>
    <row r="192" spans="14:22" ht="47.25" x14ac:dyDescent="0.2">
      <c r="N192" s="231" t="s">
        <v>280</v>
      </c>
      <c r="O192" s="230" t="s">
        <v>281</v>
      </c>
      <c r="P192" s="230" t="s">
        <v>13</v>
      </c>
      <c r="Q192" s="229">
        <v>0</v>
      </c>
      <c r="R192" s="229">
        <v>0</v>
      </c>
      <c r="S192" s="217">
        <v>1052</v>
      </c>
      <c r="T192" s="225"/>
      <c r="U192" s="218">
        <v>0</v>
      </c>
      <c r="V192" s="217">
        <v>0</v>
      </c>
    </row>
    <row r="193" spans="14:22" ht="47.25" x14ac:dyDescent="0.2">
      <c r="N193" s="228" t="s">
        <v>266</v>
      </c>
      <c r="O193" s="227" t="s">
        <v>281</v>
      </c>
      <c r="P193" s="227">
        <v>600</v>
      </c>
      <c r="Q193" s="226">
        <v>0</v>
      </c>
      <c r="R193" s="226">
        <v>0</v>
      </c>
      <c r="S193" s="223">
        <v>1052</v>
      </c>
      <c r="T193" s="225"/>
      <c r="U193" s="224">
        <v>0</v>
      </c>
      <c r="V193" s="223">
        <v>0</v>
      </c>
    </row>
    <row r="194" spans="14:22" ht="15.75" x14ac:dyDescent="0.2">
      <c r="N194" s="228" t="s">
        <v>380</v>
      </c>
      <c r="O194" s="227" t="s">
        <v>281</v>
      </c>
      <c r="P194" s="227" t="s">
        <v>382</v>
      </c>
      <c r="Q194" s="226">
        <v>4</v>
      </c>
      <c r="R194" s="226">
        <v>9</v>
      </c>
      <c r="S194" s="223">
        <v>1052</v>
      </c>
      <c r="T194" s="225"/>
      <c r="U194" s="224">
        <v>0</v>
      </c>
      <c r="V194" s="223">
        <v>0</v>
      </c>
    </row>
    <row r="195" spans="14:22" ht="15.75" x14ac:dyDescent="0.2">
      <c r="N195" s="220" t="s">
        <v>38</v>
      </c>
      <c r="O195" s="222"/>
      <c r="P195" s="221"/>
      <c r="Q195" s="221"/>
      <c r="R195" s="220"/>
      <c r="S195" s="217">
        <v>382451945.04000002</v>
      </c>
      <c r="T195" s="219"/>
      <c r="U195" s="218">
        <v>204961531.06</v>
      </c>
      <c r="V195" s="217">
        <v>239097445.78999999</v>
      </c>
    </row>
  </sheetData>
  <mergeCells count="7">
    <mergeCell ref="B16:K16"/>
    <mergeCell ref="S1:V5"/>
    <mergeCell ref="N8:V10"/>
    <mergeCell ref="S12:V12"/>
    <mergeCell ref="S13:S14"/>
    <mergeCell ref="U13:U14"/>
    <mergeCell ref="V13:V14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31"/>
  <sheetViews>
    <sheetView view="pageBreakPreview" topLeftCell="A220" zoomScale="115" zoomScaleSheetLayoutView="115" workbookViewId="0">
      <selection activeCell="U232" sqref="U232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3" customWidth="1"/>
    <col min="16" max="16" width="8.42578125" style="63" customWidth="1"/>
    <col min="17" max="17" width="6.85546875" style="63" customWidth="1"/>
    <col min="18" max="18" width="5.7109375" style="63" customWidth="1"/>
    <col min="19" max="19" width="19.7109375" style="63" customWidth="1"/>
    <col min="20" max="20" width="6" style="63" customWidth="1"/>
    <col min="21" max="23" width="18.5703125" style="63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12.75" customHeight="1" x14ac:dyDescent="0.2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4"/>
      <c r="P1" s="44"/>
      <c r="Q1" s="44"/>
      <c r="R1" s="44"/>
      <c r="S1" s="44"/>
      <c r="T1" s="44"/>
      <c r="U1" s="289" t="s">
        <v>515</v>
      </c>
      <c r="V1" s="289"/>
      <c r="W1" s="289" t="s">
        <v>428</v>
      </c>
      <c r="X1" s="289"/>
      <c r="Y1" s="27"/>
      <c r="Z1" s="27"/>
      <c r="AA1" s="27"/>
      <c r="AB1" s="27"/>
      <c r="AC1" s="27"/>
    </row>
    <row r="2" spans="1:29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4"/>
      <c r="P2" s="44"/>
      <c r="Q2" s="44"/>
      <c r="R2" s="44"/>
      <c r="S2" s="44"/>
      <c r="T2" s="44"/>
      <c r="U2" s="289" t="s">
        <v>428</v>
      </c>
      <c r="V2" s="289"/>
      <c r="W2" s="289" t="s">
        <v>428</v>
      </c>
      <c r="X2" s="289"/>
      <c r="Y2" s="27"/>
      <c r="Z2" s="27"/>
      <c r="AA2" s="27"/>
      <c r="AB2" s="27"/>
      <c r="AC2" s="27"/>
    </row>
    <row r="3" spans="1:29" x14ac:dyDescent="0.2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4"/>
      <c r="P3" s="44"/>
      <c r="Q3" s="44"/>
      <c r="R3" s="44"/>
      <c r="S3" s="44"/>
      <c r="T3" s="44"/>
      <c r="U3" s="289" t="s">
        <v>428</v>
      </c>
      <c r="V3" s="289"/>
      <c r="W3" s="289" t="s">
        <v>428</v>
      </c>
      <c r="X3" s="289"/>
      <c r="Y3" s="27"/>
      <c r="Z3" s="27"/>
      <c r="AA3" s="27"/>
      <c r="AB3" s="27"/>
      <c r="AC3" s="27"/>
    </row>
    <row r="4" spans="1:29" ht="40.5" customHeight="1" x14ac:dyDescent="0.2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/>
      <c r="P4" s="44"/>
      <c r="Q4" s="44"/>
      <c r="R4" s="44"/>
      <c r="S4" s="44"/>
      <c r="T4" s="44"/>
      <c r="U4" s="289" t="s">
        <v>428</v>
      </c>
      <c r="V4" s="289"/>
      <c r="W4" s="289" t="s">
        <v>428</v>
      </c>
      <c r="X4" s="289"/>
      <c r="Y4" s="27"/>
      <c r="Z4" s="27"/>
      <c r="AA4" s="27"/>
      <c r="AB4" s="27"/>
      <c r="AC4" s="27"/>
    </row>
    <row r="5" spans="1:29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4"/>
      <c r="P5" s="44"/>
      <c r="Q5" s="44"/>
      <c r="R5" s="44"/>
      <c r="S5" s="44"/>
      <c r="T5" s="44"/>
      <c r="U5" s="44"/>
      <c r="V5" s="45"/>
      <c r="W5" s="45"/>
      <c r="X5" s="27"/>
      <c r="Y5" s="27"/>
      <c r="Z5" s="27"/>
      <c r="AA5" s="27"/>
      <c r="AB5" s="27"/>
      <c r="AC5" s="27"/>
    </row>
    <row r="6" spans="1:29" s="48" customFormat="1" ht="36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298" t="s">
        <v>465</v>
      </c>
      <c r="P6" s="298"/>
      <c r="Q6" s="298"/>
      <c r="R6" s="298"/>
      <c r="S6" s="298"/>
      <c r="T6" s="298"/>
      <c r="U6" s="298"/>
      <c r="V6" s="298"/>
      <c r="W6" s="298"/>
      <c r="X6" s="47"/>
      <c r="Y6" s="47"/>
      <c r="Z6" s="47"/>
      <c r="AA6" s="47"/>
      <c r="AB6" s="47"/>
      <c r="AC6" s="47"/>
    </row>
    <row r="7" spans="1:29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4"/>
      <c r="P7" s="44"/>
      <c r="Q7" s="44"/>
      <c r="R7" s="44"/>
      <c r="S7" s="44"/>
      <c r="T7" s="44"/>
      <c r="U7" s="44"/>
      <c r="V7" s="45"/>
      <c r="W7" s="45"/>
      <c r="X7" s="27"/>
      <c r="Y7" s="27"/>
      <c r="Z7" s="27"/>
      <c r="AA7" s="27"/>
      <c r="AB7" s="27"/>
      <c r="AC7" s="27"/>
    </row>
    <row r="8" spans="1:29" ht="15.75" x14ac:dyDescent="0.25">
      <c r="A8" s="49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4"/>
      <c r="P8" s="44"/>
      <c r="Q8" s="44"/>
      <c r="R8" s="44"/>
      <c r="S8" s="44"/>
      <c r="T8" s="44"/>
      <c r="V8" s="50"/>
      <c r="W8" s="50" t="s">
        <v>39</v>
      </c>
      <c r="X8" s="49"/>
      <c r="Y8" s="27"/>
      <c r="Z8" s="27"/>
      <c r="AA8" s="27"/>
      <c r="AB8" s="27"/>
      <c r="AC8" s="27"/>
    </row>
    <row r="9" spans="1:29" ht="16.5" customHeight="1" thickBot="1" x14ac:dyDescent="0.25">
      <c r="A9" s="49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296" t="s">
        <v>16</v>
      </c>
      <c r="P9" s="296" t="s">
        <v>24</v>
      </c>
      <c r="Q9" s="296" t="s">
        <v>17</v>
      </c>
      <c r="R9" s="296" t="s">
        <v>18</v>
      </c>
      <c r="S9" s="296" t="s">
        <v>19</v>
      </c>
      <c r="T9" s="296" t="s">
        <v>20</v>
      </c>
      <c r="U9" s="292" t="s">
        <v>246</v>
      </c>
      <c r="V9" s="292" t="s">
        <v>406</v>
      </c>
      <c r="W9" s="292" t="s">
        <v>466</v>
      </c>
      <c r="X9" s="49"/>
      <c r="Y9" s="52"/>
      <c r="Z9" s="27"/>
      <c r="AA9" s="27"/>
      <c r="AB9" s="27"/>
      <c r="AC9" s="27"/>
    </row>
    <row r="10" spans="1:29" ht="33.75" x14ac:dyDescent="0.2">
      <c r="A10" s="49"/>
      <c r="B10" s="53" t="s">
        <v>25</v>
      </c>
      <c r="C10" s="54"/>
      <c r="D10" s="54" t="s">
        <v>14</v>
      </c>
      <c r="E10" s="54"/>
      <c r="F10" s="54"/>
      <c r="G10" s="54"/>
      <c r="H10" s="54"/>
      <c r="I10" s="54"/>
      <c r="J10" s="53"/>
      <c r="K10" s="54"/>
      <c r="L10" s="54"/>
      <c r="M10" s="54"/>
      <c r="N10" s="54"/>
      <c r="O10" s="297"/>
      <c r="P10" s="297"/>
      <c r="Q10" s="297"/>
      <c r="R10" s="297"/>
      <c r="S10" s="297"/>
      <c r="T10" s="297"/>
      <c r="U10" s="293"/>
      <c r="V10" s="293"/>
      <c r="W10" s="293"/>
      <c r="X10" s="55"/>
      <c r="Y10" s="55"/>
      <c r="Z10" s="55"/>
      <c r="AA10" s="55"/>
      <c r="AB10" s="52"/>
      <c r="AC10" s="27"/>
    </row>
    <row r="11" spans="1:29" ht="15.75" x14ac:dyDescent="0.2">
      <c r="A11" s="49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7">
        <v>1</v>
      </c>
      <c r="P11" s="58">
        <v>2</v>
      </c>
      <c r="Q11" s="57">
        <v>3</v>
      </c>
      <c r="R11" s="57">
        <v>4</v>
      </c>
      <c r="S11" s="57">
        <v>5</v>
      </c>
      <c r="T11" s="57">
        <v>6</v>
      </c>
      <c r="U11" s="57">
        <v>7</v>
      </c>
      <c r="V11" s="57">
        <v>8</v>
      </c>
      <c r="W11" s="57">
        <v>9</v>
      </c>
      <c r="X11" s="55"/>
      <c r="Y11" s="55"/>
      <c r="Z11" s="55"/>
      <c r="AA11" s="55"/>
      <c r="AB11" s="52"/>
      <c r="AC11" s="27"/>
    </row>
    <row r="12" spans="1:29" ht="15.75" customHeight="1" x14ac:dyDescent="0.25">
      <c r="A12" s="59"/>
      <c r="B12" s="299" t="s">
        <v>26</v>
      </c>
      <c r="C12" s="300"/>
      <c r="D12" s="300"/>
      <c r="E12" s="300"/>
      <c r="F12" s="300"/>
      <c r="G12" s="300"/>
      <c r="H12" s="300"/>
      <c r="I12" s="300"/>
      <c r="J12" s="300"/>
      <c r="K12" s="300"/>
      <c r="L12" s="301"/>
      <c r="M12" s="60">
        <v>9999</v>
      </c>
      <c r="N12" s="61"/>
      <c r="O12" s="216" t="s">
        <v>331</v>
      </c>
      <c r="P12" s="215">
        <v>811</v>
      </c>
      <c r="Q12" s="214">
        <v>0</v>
      </c>
      <c r="R12" s="214">
        <v>0</v>
      </c>
      <c r="S12" s="213" t="s">
        <v>13</v>
      </c>
      <c r="T12" s="212" t="s">
        <v>13</v>
      </c>
      <c r="U12" s="211">
        <v>382451945.04000002</v>
      </c>
      <c r="V12" s="211">
        <v>204961531.06</v>
      </c>
      <c r="W12" s="200">
        <v>239097445.78999999</v>
      </c>
      <c r="X12" s="62" t="s">
        <v>23</v>
      </c>
      <c r="Y12" s="302"/>
      <c r="Z12" s="303"/>
      <c r="AA12" s="303"/>
      <c r="AB12" s="49"/>
      <c r="AC12" s="27"/>
    </row>
    <row r="13" spans="1:29" ht="15.75" customHeight="1" x14ac:dyDescent="0.25">
      <c r="A13" s="59"/>
      <c r="B13" s="299" t="s">
        <v>22</v>
      </c>
      <c r="C13" s="300"/>
      <c r="D13" s="300"/>
      <c r="E13" s="300"/>
      <c r="F13" s="300"/>
      <c r="G13" s="300"/>
      <c r="H13" s="300"/>
      <c r="I13" s="300"/>
      <c r="J13" s="300"/>
      <c r="K13" s="300"/>
      <c r="L13" s="301"/>
      <c r="M13" s="60">
        <v>113</v>
      </c>
      <c r="N13" s="61"/>
      <c r="O13" s="216" t="s">
        <v>22</v>
      </c>
      <c r="P13" s="215">
        <v>811</v>
      </c>
      <c r="Q13" s="214">
        <v>1</v>
      </c>
      <c r="R13" s="214">
        <v>0</v>
      </c>
      <c r="S13" s="213" t="s">
        <v>13</v>
      </c>
      <c r="T13" s="212" t="s">
        <v>13</v>
      </c>
      <c r="U13" s="211">
        <v>50100</v>
      </c>
      <c r="V13" s="211">
        <v>30000</v>
      </c>
      <c r="W13" s="200">
        <v>30000</v>
      </c>
      <c r="X13" s="62" t="s">
        <v>23</v>
      </c>
      <c r="Y13" s="302"/>
      <c r="Z13" s="303"/>
      <c r="AA13" s="303"/>
      <c r="AB13" s="49"/>
      <c r="AC13" s="27"/>
    </row>
    <row r="14" spans="1:29" ht="15.75" customHeight="1" x14ac:dyDescent="0.25">
      <c r="A14" s="59"/>
      <c r="B14" s="304" t="s">
        <v>27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6"/>
      <c r="M14" s="60">
        <v>102</v>
      </c>
      <c r="N14" s="61"/>
      <c r="O14" s="216" t="s">
        <v>494</v>
      </c>
      <c r="P14" s="215">
        <v>811</v>
      </c>
      <c r="Q14" s="214">
        <v>1</v>
      </c>
      <c r="R14" s="214">
        <v>4</v>
      </c>
      <c r="S14" s="213" t="s">
        <v>13</v>
      </c>
      <c r="T14" s="212" t="s">
        <v>13</v>
      </c>
      <c r="U14" s="211">
        <v>100</v>
      </c>
      <c r="V14" s="211">
        <v>0</v>
      </c>
      <c r="W14" s="200">
        <v>0</v>
      </c>
      <c r="X14" s="62" t="s">
        <v>28</v>
      </c>
      <c r="Y14" s="302"/>
      <c r="Z14" s="303"/>
      <c r="AA14" s="303"/>
      <c r="AB14" s="49"/>
      <c r="AC14" s="27"/>
    </row>
    <row r="15" spans="1:29" ht="31.5" x14ac:dyDescent="0.2">
      <c r="O15" s="216" t="s">
        <v>108</v>
      </c>
      <c r="P15" s="215">
        <v>811</v>
      </c>
      <c r="Q15" s="214">
        <v>1</v>
      </c>
      <c r="R15" s="214">
        <v>4</v>
      </c>
      <c r="S15" s="213" t="s">
        <v>109</v>
      </c>
      <c r="T15" s="212" t="s">
        <v>13</v>
      </c>
      <c r="U15" s="211">
        <v>100</v>
      </c>
      <c r="V15" s="211">
        <v>0</v>
      </c>
      <c r="W15" s="200">
        <v>0</v>
      </c>
    </row>
    <row r="16" spans="1:29" ht="63" x14ac:dyDescent="0.2">
      <c r="O16" s="216" t="s">
        <v>495</v>
      </c>
      <c r="P16" s="215">
        <v>811</v>
      </c>
      <c r="Q16" s="214">
        <v>1</v>
      </c>
      <c r="R16" s="214">
        <v>4</v>
      </c>
      <c r="S16" s="213" t="s">
        <v>496</v>
      </c>
      <c r="T16" s="212" t="s">
        <v>13</v>
      </c>
      <c r="U16" s="211">
        <v>100</v>
      </c>
      <c r="V16" s="211">
        <v>0</v>
      </c>
      <c r="W16" s="200">
        <v>0</v>
      </c>
    </row>
    <row r="17" spans="15:23" ht="31.5" x14ac:dyDescent="0.2">
      <c r="O17" s="210" t="s">
        <v>110</v>
      </c>
      <c r="P17" s="209">
        <v>811</v>
      </c>
      <c r="Q17" s="208">
        <v>1</v>
      </c>
      <c r="R17" s="208">
        <v>4</v>
      </c>
      <c r="S17" s="207" t="s">
        <v>496</v>
      </c>
      <c r="T17" s="206">
        <v>200</v>
      </c>
      <c r="U17" s="205">
        <v>100</v>
      </c>
      <c r="V17" s="205">
        <v>0</v>
      </c>
      <c r="W17" s="204">
        <v>0</v>
      </c>
    </row>
    <row r="18" spans="15:23" ht="47.25" x14ac:dyDescent="0.2">
      <c r="O18" s="210" t="s">
        <v>111</v>
      </c>
      <c r="P18" s="209">
        <v>811</v>
      </c>
      <c r="Q18" s="208">
        <v>1</v>
      </c>
      <c r="R18" s="208">
        <v>4</v>
      </c>
      <c r="S18" s="207" t="s">
        <v>496</v>
      </c>
      <c r="T18" s="206">
        <v>240</v>
      </c>
      <c r="U18" s="205">
        <v>100</v>
      </c>
      <c r="V18" s="205">
        <v>0</v>
      </c>
      <c r="W18" s="204">
        <v>0</v>
      </c>
    </row>
    <row r="19" spans="15:23" ht="15.75" x14ac:dyDescent="0.2">
      <c r="O19" s="216" t="s">
        <v>116</v>
      </c>
      <c r="P19" s="215">
        <v>811</v>
      </c>
      <c r="Q19" s="214">
        <v>1</v>
      </c>
      <c r="R19" s="214">
        <v>13</v>
      </c>
      <c r="S19" s="213" t="s">
        <v>13</v>
      </c>
      <c r="T19" s="212" t="s">
        <v>13</v>
      </c>
      <c r="U19" s="211">
        <v>100</v>
      </c>
      <c r="V19" s="211">
        <v>30000</v>
      </c>
      <c r="W19" s="200">
        <v>30000</v>
      </c>
    </row>
    <row r="20" spans="15:23" ht="31.5" x14ac:dyDescent="0.2">
      <c r="O20" s="216" t="s">
        <v>108</v>
      </c>
      <c r="P20" s="215">
        <v>811</v>
      </c>
      <c r="Q20" s="214">
        <v>1</v>
      </c>
      <c r="R20" s="214">
        <v>13</v>
      </c>
      <c r="S20" s="213" t="s">
        <v>109</v>
      </c>
      <c r="T20" s="212" t="s">
        <v>13</v>
      </c>
      <c r="U20" s="211">
        <v>50000</v>
      </c>
      <c r="V20" s="211">
        <v>30000</v>
      </c>
      <c r="W20" s="200">
        <v>30000</v>
      </c>
    </row>
    <row r="21" spans="15:23" ht="31.5" x14ac:dyDescent="0.2">
      <c r="O21" s="216" t="s">
        <v>117</v>
      </c>
      <c r="P21" s="215">
        <v>811</v>
      </c>
      <c r="Q21" s="214">
        <v>1</v>
      </c>
      <c r="R21" s="214">
        <v>13</v>
      </c>
      <c r="S21" s="213" t="s">
        <v>118</v>
      </c>
      <c r="T21" s="212" t="s">
        <v>13</v>
      </c>
      <c r="U21" s="211">
        <v>50000</v>
      </c>
      <c r="V21" s="211">
        <v>30000</v>
      </c>
      <c r="W21" s="200">
        <v>30000</v>
      </c>
    </row>
    <row r="22" spans="15:23" ht="31.5" x14ac:dyDescent="0.2">
      <c r="O22" s="210" t="s">
        <v>160</v>
      </c>
      <c r="P22" s="209">
        <v>811</v>
      </c>
      <c r="Q22" s="208">
        <v>1</v>
      </c>
      <c r="R22" s="208">
        <v>13</v>
      </c>
      <c r="S22" s="207" t="s">
        <v>118</v>
      </c>
      <c r="T22" s="206">
        <v>300</v>
      </c>
      <c r="U22" s="205">
        <v>10000</v>
      </c>
      <c r="V22" s="205">
        <v>10000</v>
      </c>
      <c r="W22" s="204">
        <v>10000</v>
      </c>
    </row>
    <row r="23" spans="15:23" ht="15.75" x14ac:dyDescent="0.2">
      <c r="O23" s="210" t="s">
        <v>250</v>
      </c>
      <c r="P23" s="209">
        <v>811</v>
      </c>
      <c r="Q23" s="208">
        <v>1</v>
      </c>
      <c r="R23" s="208">
        <v>13</v>
      </c>
      <c r="S23" s="207" t="s">
        <v>118</v>
      </c>
      <c r="T23" s="206">
        <v>350</v>
      </c>
      <c r="U23" s="205">
        <v>10000</v>
      </c>
      <c r="V23" s="205">
        <v>10000</v>
      </c>
      <c r="W23" s="204">
        <v>10000</v>
      </c>
    </row>
    <row r="24" spans="15:23" ht="15.75" x14ac:dyDescent="0.2">
      <c r="O24" s="210" t="s">
        <v>112</v>
      </c>
      <c r="P24" s="209">
        <v>811</v>
      </c>
      <c r="Q24" s="208">
        <v>1</v>
      </c>
      <c r="R24" s="208">
        <v>13</v>
      </c>
      <c r="S24" s="207" t="s">
        <v>118</v>
      </c>
      <c r="T24" s="206">
        <v>800</v>
      </c>
      <c r="U24" s="205">
        <v>40000</v>
      </c>
      <c r="V24" s="205">
        <v>20000</v>
      </c>
      <c r="W24" s="204">
        <v>20000</v>
      </c>
    </row>
    <row r="25" spans="15:23" ht="15.75" x14ac:dyDescent="0.2">
      <c r="O25" s="210" t="s">
        <v>113</v>
      </c>
      <c r="P25" s="209">
        <v>811</v>
      </c>
      <c r="Q25" s="208">
        <v>1</v>
      </c>
      <c r="R25" s="208">
        <v>13</v>
      </c>
      <c r="S25" s="207" t="s">
        <v>118</v>
      </c>
      <c r="T25" s="206">
        <v>850</v>
      </c>
      <c r="U25" s="205">
        <v>40000</v>
      </c>
      <c r="V25" s="205">
        <v>20000</v>
      </c>
      <c r="W25" s="204">
        <v>20000</v>
      </c>
    </row>
    <row r="26" spans="15:23" ht="47.25" x14ac:dyDescent="0.2">
      <c r="O26" s="216" t="s">
        <v>119</v>
      </c>
      <c r="P26" s="215">
        <v>811</v>
      </c>
      <c r="Q26" s="214">
        <v>3</v>
      </c>
      <c r="R26" s="214">
        <v>0</v>
      </c>
      <c r="S26" s="213" t="s">
        <v>13</v>
      </c>
      <c r="T26" s="212" t="s">
        <v>13</v>
      </c>
      <c r="U26" s="211">
        <v>5305095.2</v>
      </c>
      <c r="V26" s="211">
        <v>3572150.4</v>
      </c>
      <c r="W26" s="200">
        <v>3572150.4</v>
      </c>
    </row>
    <row r="27" spans="15:23" ht="15.75" x14ac:dyDescent="0.2">
      <c r="O27" s="216" t="s">
        <v>120</v>
      </c>
      <c r="P27" s="215">
        <v>811</v>
      </c>
      <c r="Q27" s="214">
        <v>3</v>
      </c>
      <c r="R27" s="214">
        <v>9</v>
      </c>
      <c r="S27" s="213" t="s">
        <v>13</v>
      </c>
      <c r="T27" s="212" t="s">
        <v>13</v>
      </c>
      <c r="U27" s="211">
        <v>347944.8</v>
      </c>
      <c r="V27" s="211">
        <v>0</v>
      </c>
      <c r="W27" s="200">
        <v>0</v>
      </c>
    </row>
    <row r="28" spans="15:23" ht="31.5" x14ac:dyDescent="0.2">
      <c r="O28" s="216" t="s">
        <v>108</v>
      </c>
      <c r="P28" s="215">
        <v>811</v>
      </c>
      <c r="Q28" s="214">
        <v>3</v>
      </c>
      <c r="R28" s="214">
        <v>9</v>
      </c>
      <c r="S28" s="213" t="s">
        <v>109</v>
      </c>
      <c r="T28" s="212" t="s">
        <v>13</v>
      </c>
      <c r="U28" s="211">
        <v>347944.8</v>
      </c>
      <c r="V28" s="211">
        <v>0</v>
      </c>
      <c r="W28" s="200">
        <v>0</v>
      </c>
    </row>
    <row r="29" spans="15:23" ht="47.25" x14ac:dyDescent="0.2">
      <c r="O29" s="216" t="s">
        <v>121</v>
      </c>
      <c r="P29" s="215">
        <v>811</v>
      </c>
      <c r="Q29" s="214">
        <v>3</v>
      </c>
      <c r="R29" s="214">
        <v>9</v>
      </c>
      <c r="S29" s="213" t="s">
        <v>122</v>
      </c>
      <c r="T29" s="212" t="s">
        <v>13</v>
      </c>
      <c r="U29" s="211">
        <v>32944.800000000003</v>
      </c>
      <c r="V29" s="211">
        <v>0</v>
      </c>
      <c r="W29" s="200">
        <v>0</v>
      </c>
    </row>
    <row r="30" spans="15:23" ht="31.5" x14ac:dyDescent="0.2">
      <c r="O30" s="210" t="s">
        <v>110</v>
      </c>
      <c r="P30" s="209">
        <v>811</v>
      </c>
      <c r="Q30" s="208">
        <v>3</v>
      </c>
      <c r="R30" s="208">
        <v>9</v>
      </c>
      <c r="S30" s="207" t="s">
        <v>122</v>
      </c>
      <c r="T30" s="206">
        <v>200</v>
      </c>
      <c r="U30" s="205">
        <v>32944.800000000003</v>
      </c>
      <c r="V30" s="205">
        <v>0</v>
      </c>
      <c r="W30" s="204">
        <v>0</v>
      </c>
    </row>
    <row r="31" spans="15:23" ht="47.25" x14ac:dyDescent="0.2">
      <c r="O31" s="210" t="s">
        <v>111</v>
      </c>
      <c r="P31" s="209">
        <v>811</v>
      </c>
      <c r="Q31" s="208">
        <v>3</v>
      </c>
      <c r="R31" s="208">
        <v>9</v>
      </c>
      <c r="S31" s="207" t="s">
        <v>122</v>
      </c>
      <c r="T31" s="206">
        <v>240</v>
      </c>
      <c r="U31" s="205">
        <v>32944.800000000003</v>
      </c>
      <c r="V31" s="205">
        <v>0</v>
      </c>
      <c r="W31" s="204">
        <v>0</v>
      </c>
    </row>
    <row r="32" spans="15:23" ht="78.75" x14ac:dyDescent="0.2">
      <c r="O32" s="216" t="s">
        <v>392</v>
      </c>
      <c r="P32" s="215">
        <v>811</v>
      </c>
      <c r="Q32" s="214">
        <v>3</v>
      </c>
      <c r="R32" s="214">
        <v>9</v>
      </c>
      <c r="S32" s="213" t="s">
        <v>393</v>
      </c>
      <c r="T32" s="212" t="s">
        <v>13</v>
      </c>
      <c r="U32" s="211">
        <v>315000</v>
      </c>
      <c r="V32" s="211">
        <v>0</v>
      </c>
      <c r="W32" s="200">
        <v>0</v>
      </c>
    </row>
    <row r="33" spans="15:23" ht="15.75" x14ac:dyDescent="0.2">
      <c r="O33" s="210" t="s">
        <v>114</v>
      </c>
      <c r="P33" s="209">
        <v>811</v>
      </c>
      <c r="Q33" s="208">
        <v>3</v>
      </c>
      <c r="R33" s="208">
        <v>9</v>
      </c>
      <c r="S33" s="207" t="s">
        <v>393</v>
      </c>
      <c r="T33" s="206">
        <v>500</v>
      </c>
      <c r="U33" s="205">
        <v>315000</v>
      </c>
      <c r="V33" s="205">
        <v>0</v>
      </c>
      <c r="W33" s="204">
        <v>0</v>
      </c>
    </row>
    <row r="34" spans="15:23" ht="15.75" x14ac:dyDescent="0.2">
      <c r="O34" s="210" t="s">
        <v>115</v>
      </c>
      <c r="P34" s="209">
        <v>811</v>
      </c>
      <c r="Q34" s="208">
        <v>3</v>
      </c>
      <c r="R34" s="208">
        <v>9</v>
      </c>
      <c r="S34" s="207" t="s">
        <v>393</v>
      </c>
      <c r="T34" s="206">
        <v>540</v>
      </c>
      <c r="U34" s="205">
        <v>315000</v>
      </c>
      <c r="V34" s="205">
        <v>0</v>
      </c>
      <c r="W34" s="204">
        <v>0</v>
      </c>
    </row>
    <row r="35" spans="15:23" ht="63" x14ac:dyDescent="0.2">
      <c r="O35" s="216" t="s">
        <v>123</v>
      </c>
      <c r="P35" s="215">
        <v>811</v>
      </c>
      <c r="Q35" s="214">
        <v>3</v>
      </c>
      <c r="R35" s="214">
        <v>10</v>
      </c>
      <c r="S35" s="213" t="s">
        <v>13</v>
      </c>
      <c r="T35" s="212" t="s">
        <v>13</v>
      </c>
      <c r="U35" s="211">
        <v>4957150.4000000004</v>
      </c>
      <c r="V35" s="211">
        <v>3572150.4</v>
      </c>
      <c r="W35" s="200">
        <v>3572150.4</v>
      </c>
    </row>
    <row r="36" spans="15:23" ht="31.5" x14ac:dyDescent="0.2">
      <c r="O36" s="216" t="s">
        <v>108</v>
      </c>
      <c r="P36" s="215">
        <v>811</v>
      </c>
      <c r="Q36" s="214">
        <v>3</v>
      </c>
      <c r="R36" s="214">
        <v>10</v>
      </c>
      <c r="S36" s="213" t="s">
        <v>109</v>
      </c>
      <c r="T36" s="212" t="s">
        <v>13</v>
      </c>
      <c r="U36" s="211">
        <v>4957150.4000000004</v>
      </c>
      <c r="V36" s="211">
        <v>3572150.4</v>
      </c>
      <c r="W36" s="200">
        <v>3572150.4</v>
      </c>
    </row>
    <row r="37" spans="15:23" ht="15.75" x14ac:dyDescent="0.2">
      <c r="O37" s="216" t="s">
        <v>124</v>
      </c>
      <c r="P37" s="215">
        <v>811</v>
      </c>
      <c r="Q37" s="214">
        <v>3</v>
      </c>
      <c r="R37" s="214">
        <v>10</v>
      </c>
      <c r="S37" s="213" t="s">
        <v>125</v>
      </c>
      <c r="T37" s="212" t="s">
        <v>13</v>
      </c>
      <c r="U37" s="211">
        <v>528400</v>
      </c>
      <c r="V37" s="211">
        <v>0</v>
      </c>
      <c r="W37" s="200">
        <v>0</v>
      </c>
    </row>
    <row r="38" spans="15:23" ht="31.5" x14ac:dyDescent="0.2">
      <c r="O38" s="210" t="s">
        <v>110</v>
      </c>
      <c r="P38" s="209">
        <v>811</v>
      </c>
      <c r="Q38" s="208">
        <v>3</v>
      </c>
      <c r="R38" s="208">
        <v>10</v>
      </c>
      <c r="S38" s="207" t="s">
        <v>125</v>
      </c>
      <c r="T38" s="206">
        <v>200</v>
      </c>
      <c r="U38" s="205">
        <v>528400</v>
      </c>
      <c r="V38" s="205">
        <v>0</v>
      </c>
      <c r="W38" s="204">
        <v>0</v>
      </c>
    </row>
    <row r="39" spans="15:23" ht="47.25" x14ac:dyDescent="0.2">
      <c r="O39" s="210" t="s">
        <v>111</v>
      </c>
      <c r="P39" s="209">
        <v>811</v>
      </c>
      <c r="Q39" s="208">
        <v>3</v>
      </c>
      <c r="R39" s="208">
        <v>10</v>
      </c>
      <c r="S39" s="207" t="s">
        <v>125</v>
      </c>
      <c r="T39" s="206">
        <v>240</v>
      </c>
      <c r="U39" s="205">
        <v>528400</v>
      </c>
      <c r="V39" s="205">
        <v>0</v>
      </c>
      <c r="W39" s="204">
        <v>0</v>
      </c>
    </row>
    <row r="40" spans="15:23" ht="31.5" x14ac:dyDescent="0.2">
      <c r="O40" s="216" t="s">
        <v>126</v>
      </c>
      <c r="P40" s="215">
        <v>811</v>
      </c>
      <c r="Q40" s="214">
        <v>3</v>
      </c>
      <c r="R40" s="214">
        <v>10</v>
      </c>
      <c r="S40" s="213" t="s">
        <v>127</v>
      </c>
      <c r="T40" s="212" t="s">
        <v>13</v>
      </c>
      <c r="U40" s="211">
        <v>4428750.4000000004</v>
      </c>
      <c r="V40" s="211">
        <v>3572150.4</v>
      </c>
      <c r="W40" s="200">
        <v>3572150.4</v>
      </c>
    </row>
    <row r="41" spans="15:23" ht="31.5" x14ac:dyDescent="0.2">
      <c r="O41" s="210" t="s">
        <v>110</v>
      </c>
      <c r="P41" s="209">
        <v>811</v>
      </c>
      <c r="Q41" s="208">
        <v>3</v>
      </c>
      <c r="R41" s="208">
        <v>10</v>
      </c>
      <c r="S41" s="207" t="s">
        <v>127</v>
      </c>
      <c r="T41" s="206">
        <v>200</v>
      </c>
      <c r="U41" s="205">
        <v>4428750.4000000004</v>
      </c>
      <c r="V41" s="205">
        <v>3572150.4</v>
      </c>
      <c r="W41" s="204">
        <v>3572150.4</v>
      </c>
    </row>
    <row r="42" spans="15:23" ht="47.25" x14ac:dyDescent="0.2">
      <c r="O42" s="210" t="s">
        <v>111</v>
      </c>
      <c r="P42" s="209">
        <v>811</v>
      </c>
      <c r="Q42" s="208">
        <v>3</v>
      </c>
      <c r="R42" s="208">
        <v>10</v>
      </c>
      <c r="S42" s="207" t="s">
        <v>127</v>
      </c>
      <c r="T42" s="206">
        <v>240</v>
      </c>
      <c r="U42" s="205">
        <v>4428750.4000000004</v>
      </c>
      <c r="V42" s="205">
        <v>3572150.4</v>
      </c>
      <c r="W42" s="204">
        <v>3572150.4</v>
      </c>
    </row>
    <row r="43" spans="15:23" ht="15.75" x14ac:dyDescent="0.2">
      <c r="O43" s="216" t="s">
        <v>129</v>
      </c>
      <c r="P43" s="215">
        <v>811</v>
      </c>
      <c r="Q43" s="214">
        <v>4</v>
      </c>
      <c r="R43" s="214">
        <v>0</v>
      </c>
      <c r="S43" s="213" t="s">
        <v>13</v>
      </c>
      <c r="T43" s="212" t="s">
        <v>13</v>
      </c>
      <c r="U43" s="211">
        <v>221275185.91999999</v>
      </c>
      <c r="V43" s="211">
        <v>75041594.540000007</v>
      </c>
      <c r="W43" s="200">
        <v>135815163.72999999</v>
      </c>
    </row>
    <row r="44" spans="15:23" ht="15.75" x14ac:dyDescent="0.2">
      <c r="O44" s="216" t="s">
        <v>260</v>
      </c>
      <c r="P44" s="215">
        <v>811</v>
      </c>
      <c r="Q44" s="214">
        <v>4</v>
      </c>
      <c r="R44" s="214">
        <v>6</v>
      </c>
      <c r="S44" s="213" t="s">
        <v>13</v>
      </c>
      <c r="T44" s="212" t="s">
        <v>13</v>
      </c>
      <c r="U44" s="211">
        <v>56896191.770000003</v>
      </c>
      <c r="V44" s="211">
        <v>22758782</v>
      </c>
      <c r="W44" s="200">
        <v>62928631</v>
      </c>
    </row>
    <row r="45" spans="15:23" ht="31.5" x14ac:dyDescent="0.2">
      <c r="O45" s="216" t="s">
        <v>108</v>
      </c>
      <c r="P45" s="215">
        <v>811</v>
      </c>
      <c r="Q45" s="214">
        <v>4</v>
      </c>
      <c r="R45" s="214">
        <v>6</v>
      </c>
      <c r="S45" s="213" t="s">
        <v>109</v>
      </c>
      <c r="T45" s="212" t="s">
        <v>13</v>
      </c>
      <c r="U45" s="211">
        <v>56896191.770000003</v>
      </c>
      <c r="V45" s="211">
        <v>22758782</v>
      </c>
      <c r="W45" s="200">
        <v>62928631</v>
      </c>
    </row>
    <row r="46" spans="15:23" ht="31.5" x14ac:dyDescent="0.2">
      <c r="O46" s="216" t="s">
        <v>394</v>
      </c>
      <c r="P46" s="215">
        <v>811</v>
      </c>
      <c r="Q46" s="214">
        <v>4</v>
      </c>
      <c r="R46" s="214">
        <v>6</v>
      </c>
      <c r="S46" s="213" t="s">
        <v>395</v>
      </c>
      <c r="T46" s="212" t="s">
        <v>13</v>
      </c>
      <c r="U46" s="211">
        <v>222250</v>
      </c>
      <c r="V46" s="211">
        <v>0</v>
      </c>
      <c r="W46" s="200">
        <v>0</v>
      </c>
    </row>
    <row r="47" spans="15:23" ht="31.5" x14ac:dyDescent="0.2">
      <c r="O47" s="210" t="s">
        <v>110</v>
      </c>
      <c r="P47" s="209">
        <v>811</v>
      </c>
      <c r="Q47" s="208">
        <v>4</v>
      </c>
      <c r="R47" s="208">
        <v>6</v>
      </c>
      <c r="S47" s="207" t="s">
        <v>395</v>
      </c>
      <c r="T47" s="206">
        <v>200</v>
      </c>
      <c r="U47" s="205">
        <v>222250</v>
      </c>
      <c r="V47" s="205">
        <v>0</v>
      </c>
      <c r="W47" s="204">
        <v>0</v>
      </c>
    </row>
    <row r="48" spans="15:23" ht="47.25" x14ac:dyDescent="0.2">
      <c r="O48" s="210" t="s">
        <v>111</v>
      </c>
      <c r="P48" s="209">
        <v>811</v>
      </c>
      <c r="Q48" s="208">
        <v>4</v>
      </c>
      <c r="R48" s="208">
        <v>6</v>
      </c>
      <c r="S48" s="207" t="s">
        <v>395</v>
      </c>
      <c r="T48" s="206">
        <v>240</v>
      </c>
      <c r="U48" s="205">
        <v>222250</v>
      </c>
      <c r="V48" s="205">
        <v>0</v>
      </c>
      <c r="W48" s="204">
        <v>0</v>
      </c>
    </row>
    <row r="49" spans="15:23" ht="63" x14ac:dyDescent="0.2">
      <c r="O49" s="216" t="s">
        <v>480</v>
      </c>
      <c r="P49" s="215">
        <v>811</v>
      </c>
      <c r="Q49" s="214">
        <v>4</v>
      </c>
      <c r="R49" s="214">
        <v>6</v>
      </c>
      <c r="S49" s="213" t="s">
        <v>481</v>
      </c>
      <c r="T49" s="212" t="s">
        <v>13</v>
      </c>
      <c r="U49" s="211">
        <v>0</v>
      </c>
      <c r="V49" s="211">
        <v>0</v>
      </c>
      <c r="W49" s="200">
        <v>150000</v>
      </c>
    </row>
    <row r="50" spans="15:23" ht="31.5" x14ac:dyDescent="0.2">
      <c r="O50" s="210" t="s">
        <v>110</v>
      </c>
      <c r="P50" s="209">
        <v>811</v>
      </c>
      <c r="Q50" s="208">
        <v>4</v>
      </c>
      <c r="R50" s="208">
        <v>6</v>
      </c>
      <c r="S50" s="207" t="s">
        <v>481</v>
      </c>
      <c r="T50" s="206">
        <v>200</v>
      </c>
      <c r="U50" s="205">
        <v>0</v>
      </c>
      <c r="V50" s="205">
        <v>0</v>
      </c>
      <c r="W50" s="204">
        <v>150000</v>
      </c>
    </row>
    <row r="51" spans="15:23" ht="47.25" x14ac:dyDescent="0.2">
      <c r="O51" s="210" t="s">
        <v>111</v>
      </c>
      <c r="P51" s="209">
        <v>811</v>
      </c>
      <c r="Q51" s="208">
        <v>4</v>
      </c>
      <c r="R51" s="208">
        <v>6</v>
      </c>
      <c r="S51" s="207" t="s">
        <v>481</v>
      </c>
      <c r="T51" s="206">
        <v>240</v>
      </c>
      <c r="U51" s="205">
        <v>0</v>
      </c>
      <c r="V51" s="205">
        <v>0</v>
      </c>
      <c r="W51" s="204">
        <v>150000</v>
      </c>
    </row>
    <row r="52" spans="15:23" ht="94.5" x14ac:dyDescent="0.2">
      <c r="O52" s="216" t="s">
        <v>314</v>
      </c>
      <c r="P52" s="215">
        <v>811</v>
      </c>
      <c r="Q52" s="214">
        <v>4</v>
      </c>
      <c r="R52" s="214">
        <v>6</v>
      </c>
      <c r="S52" s="213" t="s">
        <v>315</v>
      </c>
      <c r="T52" s="212" t="s">
        <v>13</v>
      </c>
      <c r="U52" s="211">
        <v>55812900</v>
      </c>
      <c r="V52" s="211">
        <v>22417400</v>
      </c>
      <c r="W52" s="200">
        <v>61834700</v>
      </c>
    </row>
    <row r="53" spans="15:23" ht="47.25" x14ac:dyDescent="0.2">
      <c r="O53" s="210" t="s">
        <v>295</v>
      </c>
      <c r="P53" s="209">
        <v>811</v>
      </c>
      <c r="Q53" s="208">
        <v>4</v>
      </c>
      <c r="R53" s="208">
        <v>6</v>
      </c>
      <c r="S53" s="207" t="s">
        <v>315</v>
      </c>
      <c r="T53" s="206">
        <v>400</v>
      </c>
      <c r="U53" s="205">
        <v>55812900</v>
      </c>
      <c r="V53" s="205">
        <v>22417400</v>
      </c>
      <c r="W53" s="204">
        <v>61834700</v>
      </c>
    </row>
    <row r="54" spans="15:23" ht="15.75" x14ac:dyDescent="0.2">
      <c r="O54" s="210" t="s">
        <v>296</v>
      </c>
      <c r="P54" s="209">
        <v>811</v>
      </c>
      <c r="Q54" s="208">
        <v>4</v>
      </c>
      <c r="R54" s="208">
        <v>6</v>
      </c>
      <c r="S54" s="207" t="s">
        <v>315</v>
      </c>
      <c r="T54" s="206">
        <v>410</v>
      </c>
      <c r="U54" s="205">
        <v>55812900</v>
      </c>
      <c r="V54" s="205">
        <v>22417400</v>
      </c>
      <c r="W54" s="204">
        <v>61834700</v>
      </c>
    </row>
    <row r="55" spans="15:23" ht="63" x14ac:dyDescent="0.2">
      <c r="O55" s="216" t="s">
        <v>482</v>
      </c>
      <c r="P55" s="215">
        <v>811</v>
      </c>
      <c r="Q55" s="214">
        <v>4</v>
      </c>
      <c r="R55" s="214">
        <v>6</v>
      </c>
      <c r="S55" s="213" t="s">
        <v>483</v>
      </c>
      <c r="T55" s="212" t="s">
        <v>13</v>
      </c>
      <c r="U55" s="211">
        <v>0</v>
      </c>
      <c r="V55" s="211">
        <v>0</v>
      </c>
      <c r="W55" s="200">
        <v>2285</v>
      </c>
    </row>
    <row r="56" spans="15:23" ht="31.5" x14ac:dyDescent="0.2">
      <c r="O56" s="210" t="s">
        <v>110</v>
      </c>
      <c r="P56" s="209">
        <v>811</v>
      </c>
      <c r="Q56" s="208">
        <v>4</v>
      </c>
      <c r="R56" s="208">
        <v>6</v>
      </c>
      <c r="S56" s="207" t="s">
        <v>483</v>
      </c>
      <c r="T56" s="206">
        <v>200</v>
      </c>
      <c r="U56" s="205">
        <v>0</v>
      </c>
      <c r="V56" s="205">
        <v>0</v>
      </c>
      <c r="W56" s="204">
        <v>2285</v>
      </c>
    </row>
    <row r="57" spans="15:23" ht="47.25" x14ac:dyDescent="0.2">
      <c r="O57" s="210" t="s">
        <v>111</v>
      </c>
      <c r="P57" s="209">
        <v>811</v>
      </c>
      <c r="Q57" s="208">
        <v>4</v>
      </c>
      <c r="R57" s="208">
        <v>6</v>
      </c>
      <c r="S57" s="207" t="s">
        <v>483</v>
      </c>
      <c r="T57" s="206">
        <v>240</v>
      </c>
      <c r="U57" s="205">
        <v>0</v>
      </c>
      <c r="V57" s="205">
        <v>0</v>
      </c>
      <c r="W57" s="204">
        <v>2285</v>
      </c>
    </row>
    <row r="58" spans="15:23" ht="110.25" x14ac:dyDescent="0.2">
      <c r="O58" s="216" t="s">
        <v>320</v>
      </c>
      <c r="P58" s="215">
        <v>811</v>
      </c>
      <c r="Q58" s="214">
        <v>4</v>
      </c>
      <c r="R58" s="214">
        <v>6</v>
      </c>
      <c r="S58" s="213" t="s">
        <v>321</v>
      </c>
      <c r="T58" s="212" t="s">
        <v>13</v>
      </c>
      <c r="U58" s="211">
        <v>861041.77</v>
      </c>
      <c r="V58" s="211">
        <v>341382</v>
      </c>
      <c r="W58" s="200">
        <v>941646</v>
      </c>
    </row>
    <row r="59" spans="15:23" ht="47.25" x14ac:dyDescent="0.2">
      <c r="O59" s="210" t="s">
        <v>295</v>
      </c>
      <c r="P59" s="209">
        <v>811</v>
      </c>
      <c r="Q59" s="208">
        <v>4</v>
      </c>
      <c r="R59" s="208">
        <v>6</v>
      </c>
      <c r="S59" s="207" t="s">
        <v>321</v>
      </c>
      <c r="T59" s="206">
        <v>400</v>
      </c>
      <c r="U59" s="205">
        <v>861041.77</v>
      </c>
      <c r="V59" s="205">
        <v>341382</v>
      </c>
      <c r="W59" s="204">
        <v>941646</v>
      </c>
    </row>
    <row r="60" spans="15:23" ht="15.75" x14ac:dyDescent="0.2">
      <c r="O60" s="210" t="s">
        <v>296</v>
      </c>
      <c r="P60" s="209">
        <v>811</v>
      </c>
      <c r="Q60" s="208">
        <v>4</v>
      </c>
      <c r="R60" s="208">
        <v>6</v>
      </c>
      <c r="S60" s="207" t="s">
        <v>321</v>
      </c>
      <c r="T60" s="206">
        <v>410</v>
      </c>
      <c r="U60" s="205">
        <v>861041.77</v>
      </c>
      <c r="V60" s="205">
        <v>341382</v>
      </c>
      <c r="W60" s="204">
        <v>941646</v>
      </c>
    </row>
    <row r="61" spans="15:23" ht="15.75" x14ac:dyDescent="0.2">
      <c r="O61" s="216" t="s">
        <v>262</v>
      </c>
      <c r="P61" s="215">
        <v>811</v>
      </c>
      <c r="Q61" s="214">
        <v>4</v>
      </c>
      <c r="R61" s="214">
        <v>7</v>
      </c>
      <c r="S61" s="213" t="s">
        <v>13</v>
      </c>
      <c r="T61" s="212" t="s">
        <v>13</v>
      </c>
      <c r="U61" s="211">
        <v>6882081</v>
      </c>
      <c r="V61" s="211">
        <v>6882081</v>
      </c>
      <c r="W61" s="200">
        <v>6882081</v>
      </c>
    </row>
    <row r="62" spans="15:23" ht="31.5" x14ac:dyDescent="0.2">
      <c r="O62" s="216" t="s">
        <v>108</v>
      </c>
      <c r="P62" s="215">
        <v>811</v>
      </c>
      <c r="Q62" s="214">
        <v>4</v>
      </c>
      <c r="R62" s="214">
        <v>7</v>
      </c>
      <c r="S62" s="213" t="s">
        <v>109</v>
      </c>
      <c r="T62" s="212" t="s">
        <v>13</v>
      </c>
      <c r="U62" s="211">
        <v>6882081</v>
      </c>
      <c r="V62" s="211">
        <v>6882081</v>
      </c>
      <c r="W62" s="200">
        <v>6882081</v>
      </c>
    </row>
    <row r="63" spans="15:23" ht="47.25" x14ac:dyDescent="0.2">
      <c r="O63" s="216" t="s">
        <v>264</v>
      </c>
      <c r="P63" s="215">
        <v>811</v>
      </c>
      <c r="Q63" s="214">
        <v>4</v>
      </c>
      <c r="R63" s="214">
        <v>7</v>
      </c>
      <c r="S63" s="213" t="s">
        <v>265</v>
      </c>
      <c r="T63" s="212" t="s">
        <v>13</v>
      </c>
      <c r="U63" s="211">
        <v>6882081</v>
      </c>
      <c r="V63" s="211">
        <v>6882081</v>
      </c>
      <c r="W63" s="200">
        <v>6882081</v>
      </c>
    </row>
    <row r="64" spans="15:23" ht="47.25" x14ac:dyDescent="0.2">
      <c r="O64" s="210" t="s">
        <v>266</v>
      </c>
      <c r="P64" s="209">
        <v>811</v>
      </c>
      <c r="Q64" s="208">
        <v>4</v>
      </c>
      <c r="R64" s="208">
        <v>7</v>
      </c>
      <c r="S64" s="207" t="s">
        <v>265</v>
      </c>
      <c r="T64" s="206">
        <v>600</v>
      </c>
      <c r="U64" s="205">
        <v>6882081</v>
      </c>
      <c r="V64" s="205">
        <v>6882081</v>
      </c>
      <c r="W64" s="204">
        <v>6882081</v>
      </c>
    </row>
    <row r="65" spans="15:23" ht="15.75" x14ac:dyDescent="0.2">
      <c r="O65" s="210" t="s">
        <v>267</v>
      </c>
      <c r="P65" s="209">
        <v>811</v>
      </c>
      <c r="Q65" s="208">
        <v>4</v>
      </c>
      <c r="R65" s="208">
        <v>7</v>
      </c>
      <c r="S65" s="207" t="s">
        <v>265</v>
      </c>
      <c r="T65" s="206">
        <v>620</v>
      </c>
      <c r="U65" s="205">
        <v>6882081</v>
      </c>
      <c r="V65" s="205">
        <v>6882081</v>
      </c>
      <c r="W65" s="204">
        <v>6882081</v>
      </c>
    </row>
    <row r="66" spans="15:23" ht="15.75" x14ac:dyDescent="0.2">
      <c r="O66" s="216" t="s">
        <v>130</v>
      </c>
      <c r="P66" s="215">
        <v>811</v>
      </c>
      <c r="Q66" s="214">
        <v>4</v>
      </c>
      <c r="R66" s="214">
        <v>9</v>
      </c>
      <c r="S66" s="213" t="s">
        <v>13</v>
      </c>
      <c r="T66" s="212" t="s">
        <v>13</v>
      </c>
      <c r="U66" s="211">
        <v>156953601.38</v>
      </c>
      <c r="V66" s="211">
        <v>45400731.539999999</v>
      </c>
      <c r="W66" s="200">
        <v>66004451.729999997</v>
      </c>
    </row>
    <row r="67" spans="15:23" ht="31.5" x14ac:dyDescent="0.2">
      <c r="O67" s="216" t="s">
        <v>108</v>
      </c>
      <c r="P67" s="215">
        <v>811</v>
      </c>
      <c r="Q67" s="214">
        <v>4</v>
      </c>
      <c r="R67" s="214">
        <v>9</v>
      </c>
      <c r="S67" s="213" t="s">
        <v>109</v>
      </c>
      <c r="T67" s="212" t="s">
        <v>13</v>
      </c>
      <c r="U67" s="211">
        <v>156953601.38</v>
      </c>
      <c r="V67" s="211">
        <v>45400731.539999999</v>
      </c>
      <c r="W67" s="200">
        <v>66004451.729999997</v>
      </c>
    </row>
    <row r="68" spans="15:23" ht="63" x14ac:dyDescent="0.2">
      <c r="O68" s="216" t="s">
        <v>131</v>
      </c>
      <c r="P68" s="215">
        <v>811</v>
      </c>
      <c r="Q68" s="214">
        <v>4</v>
      </c>
      <c r="R68" s="214">
        <v>9</v>
      </c>
      <c r="S68" s="213" t="s">
        <v>132</v>
      </c>
      <c r="T68" s="212" t="s">
        <v>13</v>
      </c>
      <c r="U68" s="211">
        <v>9809810</v>
      </c>
      <c r="V68" s="211">
        <v>11825640</v>
      </c>
      <c r="W68" s="200">
        <v>11918010</v>
      </c>
    </row>
    <row r="69" spans="15:23" ht="47.25" x14ac:dyDescent="0.2">
      <c r="O69" s="210" t="s">
        <v>266</v>
      </c>
      <c r="P69" s="209">
        <v>811</v>
      </c>
      <c r="Q69" s="208">
        <v>4</v>
      </c>
      <c r="R69" s="208">
        <v>9</v>
      </c>
      <c r="S69" s="207" t="s">
        <v>132</v>
      </c>
      <c r="T69" s="206">
        <v>600</v>
      </c>
      <c r="U69" s="205">
        <v>9809810</v>
      </c>
      <c r="V69" s="205">
        <v>11825640</v>
      </c>
      <c r="W69" s="204">
        <v>11918010</v>
      </c>
    </row>
    <row r="70" spans="15:23" ht="15.75" x14ac:dyDescent="0.2">
      <c r="O70" s="210" t="s">
        <v>380</v>
      </c>
      <c r="P70" s="209">
        <v>811</v>
      </c>
      <c r="Q70" s="208">
        <v>4</v>
      </c>
      <c r="R70" s="208">
        <v>9</v>
      </c>
      <c r="S70" s="207" t="s">
        <v>132</v>
      </c>
      <c r="T70" s="206">
        <v>610</v>
      </c>
      <c r="U70" s="205">
        <v>9809810</v>
      </c>
      <c r="V70" s="205">
        <v>11825640</v>
      </c>
      <c r="W70" s="204">
        <v>11918010</v>
      </c>
    </row>
    <row r="71" spans="15:23" ht="47.25" x14ac:dyDescent="0.2">
      <c r="O71" s="216" t="s">
        <v>451</v>
      </c>
      <c r="P71" s="215">
        <v>811</v>
      </c>
      <c r="Q71" s="214">
        <v>4</v>
      </c>
      <c r="R71" s="214">
        <v>9</v>
      </c>
      <c r="S71" s="213" t="s">
        <v>452</v>
      </c>
      <c r="T71" s="212" t="s">
        <v>13</v>
      </c>
      <c r="U71" s="211">
        <v>893238.74</v>
      </c>
      <c r="V71" s="211">
        <v>0</v>
      </c>
      <c r="W71" s="200">
        <v>0</v>
      </c>
    </row>
    <row r="72" spans="15:23" ht="47.25" x14ac:dyDescent="0.2">
      <c r="O72" s="210" t="s">
        <v>266</v>
      </c>
      <c r="P72" s="209">
        <v>811</v>
      </c>
      <c r="Q72" s="208">
        <v>4</v>
      </c>
      <c r="R72" s="208">
        <v>9</v>
      </c>
      <c r="S72" s="207" t="s">
        <v>452</v>
      </c>
      <c r="T72" s="206">
        <v>600</v>
      </c>
      <c r="U72" s="205">
        <v>893238.74</v>
      </c>
      <c r="V72" s="205">
        <v>0</v>
      </c>
      <c r="W72" s="204">
        <v>0</v>
      </c>
    </row>
    <row r="73" spans="15:23" ht="15.75" x14ac:dyDescent="0.2">
      <c r="O73" s="210" t="s">
        <v>380</v>
      </c>
      <c r="P73" s="209">
        <v>811</v>
      </c>
      <c r="Q73" s="208">
        <v>4</v>
      </c>
      <c r="R73" s="208">
        <v>9</v>
      </c>
      <c r="S73" s="207" t="s">
        <v>452</v>
      </c>
      <c r="T73" s="206">
        <v>610</v>
      </c>
      <c r="U73" s="205">
        <v>893238.74</v>
      </c>
      <c r="V73" s="205">
        <v>0</v>
      </c>
      <c r="W73" s="204">
        <v>0</v>
      </c>
    </row>
    <row r="74" spans="15:23" ht="31.5" x14ac:dyDescent="0.2">
      <c r="O74" s="216" t="s">
        <v>271</v>
      </c>
      <c r="P74" s="215">
        <v>811</v>
      </c>
      <c r="Q74" s="214">
        <v>4</v>
      </c>
      <c r="R74" s="214">
        <v>9</v>
      </c>
      <c r="S74" s="213" t="s">
        <v>272</v>
      </c>
      <c r="T74" s="212" t="s">
        <v>13</v>
      </c>
      <c r="U74" s="211">
        <v>2450000</v>
      </c>
      <c r="V74" s="211">
        <v>0</v>
      </c>
      <c r="W74" s="200">
        <v>0</v>
      </c>
    </row>
    <row r="75" spans="15:23" ht="31.5" x14ac:dyDescent="0.2">
      <c r="O75" s="210" t="s">
        <v>110</v>
      </c>
      <c r="P75" s="209">
        <v>811</v>
      </c>
      <c r="Q75" s="208">
        <v>4</v>
      </c>
      <c r="R75" s="208">
        <v>9</v>
      </c>
      <c r="S75" s="207" t="s">
        <v>272</v>
      </c>
      <c r="T75" s="206">
        <v>200</v>
      </c>
      <c r="U75" s="205">
        <v>1400000</v>
      </c>
      <c r="V75" s="205">
        <v>0</v>
      </c>
      <c r="W75" s="204">
        <v>0</v>
      </c>
    </row>
    <row r="76" spans="15:23" ht="47.25" x14ac:dyDescent="0.2">
      <c r="O76" s="210" t="s">
        <v>111</v>
      </c>
      <c r="P76" s="209">
        <v>811</v>
      </c>
      <c r="Q76" s="208">
        <v>4</v>
      </c>
      <c r="R76" s="208">
        <v>9</v>
      </c>
      <c r="S76" s="207" t="s">
        <v>272</v>
      </c>
      <c r="T76" s="206">
        <v>240</v>
      </c>
      <c r="U76" s="205">
        <v>1400000</v>
      </c>
      <c r="V76" s="205">
        <v>0</v>
      </c>
      <c r="W76" s="204">
        <v>0</v>
      </c>
    </row>
    <row r="77" spans="15:23" ht="47.25" x14ac:dyDescent="0.2">
      <c r="O77" s="210" t="s">
        <v>266</v>
      </c>
      <c r="P77" s="209">
        <v>811</v>
      </c>
      <c r="Q77" s="208">
        <v>4</v>
      </c>
      <c r="R77" s="208">
        <v>9</v>
      </c>
      <c r="S77" s="207" t="s">
        <v>272</v>
      </c>
      <c r="T77" s="206">
        <v>600</v>
      </c>
      <c r="U77" s="205">
        <v>1050000</v>
      </c>
      <c r="V77" s="205">
        <v>0</v>
      </c>
      <c r="W77" s="204">
        <v>0</v>
      </c>
    </row>
    <row r="78" spans="15:23" ht="15.75" x14ac:dyDescent="0.2">
      <c r="O78" s="210" t="s">
        <v>380</v>
      </c>
      <c r="P78" s="209">
        <v>811</v>
      </c>
      <c r="Q78" s="208">
        <v>4</v>
      </c>
      <c r="R78" s="208">
        <v>9</v>
      </c>
      <c r="S78" s="207" t="s">
        <v>272</v>
      </c>
      <c r="T78" s="206">
        <v>610</v>
      </c>
      <c r="U78" s="205">
        <v>1050000</v>
      </c>
      <c r="V78" s="205">
        <v>0</v>
      </c>
      <c r="W78" s="204">
        <v>0</v>
      </c>
    </row>
    <row r="79" spans="15:23" ht="31.5" x14ac:dyDescent="0.2">
      <c r="O79" s="216" t="s">
        <v>497</v>
      </c>
      <c r="P79" s="215">
        <v>811</v>
      </c>
      <c r="Q79" s="214">
        <v>4</v>
      </c>
      <c r="R79" s="214">
        <v>9</v>
      </c>
      <c r="S79" s="213" t="s">
        <v>498</v>
      </c>
      <c r="T79" s="212" t="s">
        <v>13</v>
      </c>
      <c r="U79" s="211">
        <v>199627.25</v>
      </c>
      <c r="V79" s="211">
        <v>0</v>
      </c>
      <c r="W79" s="200">
        <v>0</v>
      </c>
    </row>
    <row r="80" spans="15:23" ht="31.5" x14ac:dyDescent="0.2">
      <c r="O80" s="210" t="s">
        <v>110</v>
      </c>
      <c r="P80" s="209">
        <v>811</v>
      </c>
      <c r="Q80" s="208">
        <v>4</v>
      </c>
      <c r="R80" s="208">
        <v>9</v>
      </c>
      <c r="S80" s="207" t="s">
        <v>498</v>
      </c>
      <c r="T80" s="206">
        <v>200</v>
      </c>
      <c r="U80" s="205">
        <v>199627.25</v>
      </c>
      <c r="V80" s="205">
        <v>0</v>
      </c>
      <c r="W80" s="204">
        <v>0</v>
      </c>
    </row>
    <row r="81" spans="15:23" ht="47.25" x14ac:dyDescent="0.2">
      <c r="O81" s="210" t="s">
        <v>111</v>
      </c>
      <c r="P81" s="209">
        <v>811</v>
      </c>
      <c r="Q81" s="208">
        <v>4</v>
      </c>
      <c r="R81" s="208">
        <v>9</v>
      </c>
      <c r="S81" s="207" t="s">
        <v>498</v>
      </c>
      <c r="T81" s="206">
        <v>240</v>
      </c>
      <c r="U81" s="205">
        <v>199627.25</v>
      </c>
      <c r="V81" s="205">
        <v>0</v>
      </c>
      <c r="W81" s="204">
        <v>0</v>
      </c>
    </row>
    <row r="82" spans="15:23" ht="31.5" x14ac:dyDescent="0.2">
      <c r="O82" s="216" t="s">
        <v>453</v>
      </c>
      <c r="P82" s="215">
        <v>811</v>
      </c>
      <c r="Q82" s="214">
        <v>4</v>
      </c>
      <c r="R82" s="214">
        <v>9</v>
      </c>
      <c r="S82" s="213" t="s">
        <v>454</v>
      </c>
      <c r="T82" s="212" t="s">
        <v>13</v>
      </c>
      <c r="U82" s="211">
        <v>624889.27</v>
      </c>
      <c r="V82" s="211">
        <v>574948.26</v>
      </c>
      <c r="W82" s="200">
        <v>524852.05000000005</v>
      </c>
    </row>
    <row r="83" spans="15:23" ht="47.25" x14ac:dyDescent="0.2">
      <c r="O83" s="210" t="s">
        <v>266</v>
      </c>
      <c r="P83" s="209">
        <v>811</v>
      </c>
      <c r="Q83" s="208">
        <v>4</v>
      </c>
      <c r="R83" s="208">
        <v>9</v>
      </c>
      <c r="S83" s="207" t="s">
        <v>454</v>
      </c>
      <c r="T83" s="206">
        <v>600</v>
      </c>
      <c r="U83" s="205">
        <v>624889.27</v>
      </c>
      <c r="V83" s="205">
        <v>574948.26</v>
      </c>
      <c r="W83" s="204">
        <v>524852.05000000005</v>
      </c>
    </row>
    <row r="84" spans="15:23" ht="15.75" x14ac:dyDescent="0.2">
      <c r="O84" s="210" t="s">
        <v>380</v>
      </c>
      <c r="P84" s="209">
        <v>811</v>
      </c>
      <c r="Q84" s="208">
        <v>4</v>
      </c>
      <c r="R84" s="208">
        <v>9</v>
      </c>
      <c r="S84" s="207" t="s">
        <v>454</v>
      </c>
      <c r="T84" s="206">
        <v>610</v>
      </c>
      <c r="U84" s="205">
        <v>624889.27</v>
      </c>
      <c r="V84" s="205">
        <v>574948.26</v>
      </c>
      <c r="W84" s="204">
        <v>524852.05000000005</v>
      </c>
    </row>
    <row r="85" spans="15:23" ht="173.25" x14ac:dyDescent="0.2">
      <c r="O85" s="216" t="s">
        <v>133</v>
      </c>
      <c r="P85" s="215">
        <v>811</v>
      </c>
      <c r="Q85" s="214">
        <v>4</v>
      </c>
      <c r="R85" s="214">
        <v>9</v>
      </c>
      <c r="S85" s="213" t="s">
        <v>134</v>
      </c>
      <c r="T85" s="212" t="s">
        <v>13</v>
      </c>
      <c r="U85" s="211">
        <v>141524801.11000001</v>
      </c>
      <c r="V85" s="211">
        <v>32652672.800000001</v>
      </c>
      <c r="W85" s="200">
        <v>53008913.740000002</v>
      </c>
    </row>
    <row r="86" spans="15:23" ht="47.25" x14ac:dyDescent="0.2">
      <c r="O86" s="210" t="s">
        <v>266</v>
      </c>
      <c r="P86" s="209">
        <v>811</v>
      </c>
      <c r="Q86" s="208">
        <v>4</v>
      </c>
      <c r="R86" s="208">
        <v>9</v>
      </c>
      <c r="S86" s="207" t="s">
        <v>134</v>
      </c>
      <c r="T86" s="206">
        <v>600</v>
      </c>
      <c r="U86" s="205">
        <v>141524801.11000001</v>
      </c>
      <c r="V86" s="205">
        <v>32652672.800000001</v>
      </c>
      <c r="W86" s="204">
        <v>53008913.740000002</v>
      </c>
    </row>
    <row r="87" spans="15:23" ht="189" customHeight="1" x14ac:dyDescent="0.2">
      <c r="O87" s="210" t="s">
        <v>380</v>
      </c>
      <c r="P87" s="209">
        <v>811</v>
      </c>
      <c r="Q87" s="208">
        <v>4</v>
      </c>
      <c r="R87" s="208">
        <v>9</v>
      </c>
      <c r="S87" s="207" t="s">
        <v>134</v>
      </c>
      <c r="T87" s="206">
        <v>610</v>
      </c>
      <c r="U87" s="205">
        <v>141524801.11000001</v>
      </c>
      <c r="V87" s="205">
        <v>32652672.800000001</v>
      </c>
      <c r="W87" s="204">
        <v>53008913.740000002</v>
      </c>
    </row>
    <row r="88" spans="15:23" ht="189" customHeight="1" x14ac:dyDescent="0.2">
      <c r="O88" s="216" t="s">
        <v>455</v>
      </c>
      <c r="P88" s="215">
        <v>811</v>
      </c>
      <c r="Q88" s="214">
        <v>4</v>
      </c>
      <c r="R88" s="214">
        <v>9</v>
      </c>
      <c r="S88" s="213" t="s">
        <v>456</v>
      </c>
      <c r="T88" s="212" t="s">
        <v>13</v>
      </c>
      <c r="U88" s="211">
        <v>6312.01</v>
      </c>
      <c r="V88" s="211">
        <v>5808</v>
      </c>
      <c r="W88" s="200">
        <v>5302</v>
      </c>
    </row>
    <row r="89" spans="15:23" ht="47.25" x14ac:dyDescent="0.2">
      <c r="O89" s="210" t="s">
        <v>266</v>
      </c>
      <c r="P89" s="209">
        <v>811</v>
      </c>
      <c r="Q89" s="208">
        <v>4</v>
      </c>
      <c r="R89" s="208">
        <v>9</v>
      </c>
      <c r="S89" s="207" t="s">
        <v>456</v>
      </c>
      <c r="T89" s="206">
        <v>600</v>
      </c>
      <c r="U89" s="205">
        <v>6312.01</v>
      </c>
      <c r="V89" s="205">
        <v>5808</v>
      </c>
      <c r="W89" s="204">
        <v>5302</v>
      </c>
    </row>
    <row r="90" spans="15:23" ht="15.75" x14ac:dyDescent="0.2">
      <c r="O90" s="210" t="s">
        <v>380</v>
      </c>
      <c r="P90" s="209">
        <v>811</v>
      </c>
      <c r="Q90" s="208">
        <v>4</v>
      </c>
      <c r="R90" s="208">
        <v>9</v>
      </c>
      <c r="S90" s="207" t="s">
        <v>456</v>
      </c>
      <c r="T90" s="206">
        <v>610</v>
      </c>
      <c r="U90" s="205">
        <v>6312.01</v>
      </c>
      <c r="V90" s="205">
        <v>5808</v>
      </c>
      <c r="W90" s="204">
        <v>5302</v>
      </c>
    </row>
    <row r="91" spans="15:23" ht="63" x14ac:dyDescent="0.2">
      <c r="O91" s="216" t="s">
        <v>422</v>
      </c>
      <c r="P91" s="215">
        <v>811</v>
      </c>
      <c r="Q91" s="214">
        <v>4</v>
      </c>
      <c r="R91" s="214">
        <v>9</v>
      </c>
      <c r="S91" s="213" t="s">
        <v>423</v>
      </c>
      <c r="T91" s="212" t="s">
        <v>13</v>
      </c>
      <c r="U91" s="211">
        <v>9821</v>
      </c>
      <c r="V91" s="211">
        <v>11837.48</v>
      </c>
      <c r="W91" s="200">
        <v>11929.94</v>
      </c>
    </row>
    <row r="92" spans="15:23" ht="47.25" x14ac:dyDescent="0.2">
      <c r="O92" s="210" t="s">
        <v>266</v>
      </c>
      <c r="P92" s="209">
        <v>811</v>
      </c>
      <c r="Q92" s="208">
        <v>4</v>
      </c>
      <c r="R92" s="208">
        <v>9</v>
      </c>
      <c r="S92" s="207" t="s">
        <v>423</v>
      </c>
      <c r="T92" s="206">
        <v>600</v>
      </c>
      <c r="U92" s="205">
        <v>9821</v>
      </c>
      <c r="V92" s="205">
        <v>11837.48</v>
      </c>
      <c r="W92" s="204">
        <v>11929.94</v>
      </c>
    </row>
    <row r="93" spans="15:23" ht="15.75" x14ac:dyDescent="0.2">
      <c r="O93" s="210" t="s">
        <v>380</v>
      </c>
      <c r="P93" s="209">
        <v>811</v>
      </c>
      <c r="Q93" s="208">
        <v>4</v>
      </c>
      <c r="R93" s="208">
        <v>9</v>
      </c>
      <c r="S93" s="207" t="s">
        <v>423</v>
      </c>
      <c r="T93" s="206">
        <v>610</v>
      </c>
      <c r="U93" s="205">
        <v>9821</v>
      </c>
      <c r="V93" s="205">
        <v>11837.48</v>
      </c>
      <c r="W93" s="204">
        <v>11929.94</v>
      </c>
    </row>
    <row r="94" spans="15:23" ht="189" x14ac:dyDescent="0.2">
      <c r="O94" s="216" t="s">
        <v>135</v>
      </c>
      <c r="P94" s="215">
        <v>811</v>
      </c>
      <c r="Q94" s="214">
        <v>4</v>
      </c>
      <c r="R94" s="214">
        <v>9</v>
      </c>
      <c r="S94" s="213" t="s">
        <v>136</v>
      </c>
      <c r="T94" s="212" t="s">
        <v>13</v>
      </c>
      <c r="U94" s="211">
        <v>1433155</v>
      </c>
      <c r="V94" s="211">
        <v>329825</v>
      </c>
      <c r="W94" s="200">
        <v>535444</v>
      </c>
    </row>
    <row r="95" spans="15:23" ht="189" customHeight="1" x14ac:dyDescent="0.2">
      <c r="O95" s="210" t="s">
        <v>266</v>
      </c>
      <c r="P95" s="209">
        <v>811</v>
      </c>
      <c r="Q95" s="208">
        <v>4</v>
      </c>
      <c r="R95" s="208">
        <v>9</v>
      </c>
      <c r="S95" s="207" t="s">
        <v>136</v>
      </c>
      <c r="T95" s="206">
        <v>600</v>
      </c>
      <c r="U95" s="205">
        <v>1433155</v>
      </c>
      <c r="V95" s="205">
        <v>329825</v>
      </c>
      <c r="W95" s="204">
        <v>535444</v>
      </c>
    </row>
    <row r="96" spans="15:23" ht="15.75" x14ac:dyDescent="0.2">
      <c r="O96" s="210" t="s">
        <v>380</v>
      </c>
      <c r="P96" s="209">
        <v>811</v>
      </c>
      <c r="Q96" s="208">
        <v>4</v>
      </c>
      <c r="R96" s="208">
        <v>9</v>
      </c>
      <c r="S96" s="207" t="s">
        <v>136</v>
      </c>
      <c r="T96" s="206">
        <v>610</v>
      </c>
      <c r="U96" s="205">
        <v>1433155</v>
      </c>
      <c r="V96" s="205">
        <v>329825</v>
      </c>
      <c r="W96" s="204">
        <v>535444</v>
      </c>
    </row>
    <row r="97" spans="15:23" ht="63" x14ac:dyDescent="0.2">
      <c r="O97" s="216" t="s">
        <v>457</v>
      </c>
      <c r="P97" s="215">
        <v>811</v>
      </c>
      <c r="Q97" s="214">
        <v>4</v>
      </c>
      <c r="R97" s="214">
        <v>9</v>
      </c>
      <c r="S97" s="213" t="s">
        <v>458</v>
      </c>
      <c r="T97" s="212" t="s">
        <v>13</v>
      </c>
      <c r="U97" s="211">
        <v>895</v>
      </c>
      <c r="V97" s="211">
        <v>0</v>
      </c>
      <c r="W97" s="200">
        <v>0</v>
      </c>
    </row>
    <row r="98" spans="15:23" ht="47.25" x14ac:dyDescent="0.2">
      <c r="O98" s="210" t="s">
        <v>266</v>
      </c>
      <c r="P98" s="209">
        <v>811</v>
      </c>
      <c r="Q98" s="208">
        <v>4</v>
      </c>
      <c r="R98" s="208">
        <v>9</v>
      </c>
      <c r="S98" s="207" t="s">
        <v>458</v>
      </c>
      <c r="T98" s="206">
        <v>600</v>
      </c>
      <c r="U98" s="205">
        <v>895</v>
      </c>
      <c r="V98" s="205">
        <v>0</v>
      </c>
      <c r="W98" s="204">
        <v>0</v>
      </c>
    </row>
    <row r="99" spans="15:23" ht="15.75" x14ac:dyDescent="0.2">
      <c r="O99" s="210" t="s">
        <v>380</v>
      </c>
      <c r="P99" s="209">
        <v>811</v>
      </c>
      <c r="Q99" s="208">
        <v>4</v>
      </c>
      <c r="R99" s="208">
        <v>9</v>
      </c>
      <c r="S99" s="207" t="s">
        <v>458</v>
      </c>
      <c r="T99" s="206">
        <v>610</v>
      </c>
      <c r="U99" s="205">
        <v>895</v>
      </c>
      <c r="V99" s="205">
        <v>0</v>
      </c>
      <c r="W99" s="204">
        <v>0</v>
      </c>
    </row>
    <row r="100" spans="15:23" ht="47.25" x14ac:dyDescent="0.2">
      <c r="O100" s="216" t="s">
        <v>280</v>
      </c>
      <c r="P100" s="215">
        <v>811</v>
      </c>
      <c r="Q100" s="214">
        <v>4</v>
      </c>
      <c r="R100" s="214">
        <v>9</v>
      </c>
      <c r="S100" s="213" t="s">
        <v>281</v>
      </c>
      <c r="T100" s="212" t="s">
        <v>13</v>
      </c>
      <c r="U100" s="211">
        <v>1052</v>
      </c>
      <c r="V100" s="211">
        <v>0</v>
      </c>
      <c r="W100" s="200">
        <v>0</v>
      </c>
    </row>
    <row r="101" spans="15:23" ht="47.25" x14ac:dyDescent="0.2">
      <c r="O101" s="210" t="s">
        <v>266</v>
      </c>
      <c r="P101" s="209">
        <v>811</v>
      </c>
      <c r="Q101" s="208">
        <v>4</v>
      </c>
      <c r="R101" s="208">
        <v>9</v>
      </c>
      <c r="S101" s="207" t="s">
        <v>281</v>
      </c>
      <c r="T101" s="206">
        <v>600</v>
      </c>
      <c r="U101" s="205">
        <v>1052</v>
      </c>
      <c r="V101" s="205">
        <v>0</v>
      </c>
      <c r="W101" s="204">
        <v>0</v>
      </c>
    </row>
    <row r="102" spans="15:23" ht="15.75" x14ac:dyDescent="0.2">
      <c r="O102" s="210" t="s">
        <v>380</v>
      </c>
      <c r="P102" s="209">
        <v>811</v>
      </c>
      <c r="Q102" s="208">
        <v>4</v>
      </c>
      <c r="R102" s="208">
        <v>9</v>
      </c>
      <c r="S102" s="207" t="s">
        <v>281</v>
      </c>
      <c r="T102" s="206">
        <v>610</v>
      </c>
      <c r="U102" s="205">
        <v>1052</v>
      </c>
      <c r="V102" s="205">
        <v>0</v>
      </c>
      <c r="W102" s="204">
        <v>0</v>
      </c>
    </row>
    <row r="103" spans="15:23" ht="31.5" x14ac:dyDescent="0.2">
      <c r="O103" s="216" t="s">
        <v>396</v>
      </c>
      <c r="P103" s="215">
        <v>811</v>
      </c>
      <c r="Q103" s="214">
        <v>4</v>
      </c>
      <c r="R103" s="214">
        <v>12</v>
      </c>
      <c r="S103" s="213" t="s">
        <v>13</v>
      </c>
      <c r="T103" s="212" t="s">
        <v>13</v>
      </c>
      <c r="U103" s="211">
        <v>543311.77</v>
      </c>
      <c r="V103" s="211">
        <v>0</v>
      </c>
      <c r="W103" s="200">
        <v>0</v>
      </c>
    </row>
    <row r="104" spans="15:23" ht="47.25" x14ac:dyDescent="0.2">
      <c r="O104" s="216" t="s">
        <v>397</v>
      </c>
      <c r="P104" s="215">
        <v>811</v>
      </c>
      <c r="Q104" s="214">
        <v>4</v>
      </c>
      <c r="R104" s="214">
        <v>12</v>
      </c>
      <c r="S104" s="213" t="s">
        <v>398</v>
      </c>
      <c r="T104" s="212" t="s">
        <v>13</v>
      </c>
      <c r="U104" s="211">
        <v>100000</v>
      </c>
      <c r="V104" s="211">
        <v>0</v>
      </c>
      <c r="W104" s="200">
        <v>0</v>
      </c>
    </row>
    <row r="105" spans="15:23" ht="47.25" x14ac:dyDescent="0.2">
      <c r="O105" s="216" t="s">
        <v>399</v>
      </c>
      <c r="P105" s="215">
        <v>811</v>
      </c>
      <c r="Q105" s="214">
        <v>4</v>
      </c>
      <c r="R105" s="214">
        <v>12</v>
      </c>
      <c r="S105" s="213" t="s">
        <v>400</v>
      </c>
      <c r="T105" s="212" t="s">
        <v>13</v>
      </c>
      <c r="U105" s="211">
        <v>100000</v>
      </c>
      <c r="V105" s="211">
        <v>0</v>
      </c>
      <c r="W105" s="200">
        <v>0</v>
      </c>
    </row>
    <row r="106" spans="15:23" ht="15.75" x14ac:dyDescent="0.2">
      <c r="O106" s="210" t="s">
        <v>112</v>
      </c>
      <c r="P106" s="209">
        <v>811</v>
      </c>
      <c r="Q106" s="208">
        <v>4</v>
      </c>
      <c r="R106" s="208">
        <v>12</v>
      </c>
      <c r="S106" s="207" t="s">
        <v>400</v>
      </c>
      <c r="T106" s="206">
        <v>800</v>
      </c>
      <c r="U106" s="205">
        <v>100000</v>
      </c>
      <c r="V106" s="205">
        <v>0</v>
      </c>
      <c r="W106" s="204">
        <v>0</v>
      </c>
    </row>
    <row r="107" spans="15:23" ht="78.75" x14ac:dyDescent="0.2">
      <c r="O107" s="210" t="s">
        <v>137</v>
      </c>
      <c r="P107" s="209">
        <v>811</v>
      </c>
      <c r="Q107" s="208">
        <v>4</v>
      </c>
      <c r="R107" s="208">
        <v>12</v>
      </c>
      <c r="S107" s="207" t="s">
        <v>400</v>
      </c>
      <c r="T107" s="206">
        <v>810</v>
      </c>
      <c r="U107" s="205">
        <v>100000</v>
      </c>
      <c r="V107" s="205">
        <v>0</v>
      </c>
      <c r="W107" s="204">
        <v>0</v>
      </c>
    </row>
    <row r="108" spans="15:23" ht="31.5" x14ac:dyDescent="0.2">
      <c r="O108" s="216" t="s">
        <v>108</v>
      </c>
      <c r="P108" s="215">
        <v>811</v>
      </c>
      <c r="Q108" s="214">
        <v>4</v>
      </c>
      <c r="R108" s="214">
        <v>12</v>
      </c>
      <c r="S108" s="213" t="s">
        <v>109</v>
      </c>
      <c r="T108" s="212" t="s">
        <v>13</v>
      </c>
      <c r="U108" s="211">
        <v>443311.77</v>
      </c>
      <c r="V108" s="211">
        <v>0</v>
      </c>
      <c r="W108" s="200">
        <v>0</v>
      </c>
    </row>
    <row r="109" spans="15:23" ht="31.5" x14ac:dyDescent="0.2">
      <c r="O109" s="216" t="s">
        <v>499</v>
      </c>
      <c r="P109" s="215">
        <v>811</v>
      </c>
      <c r="Q109" s="214">
        <v>4</v>
      </c>
      <c r="R109" s="214">
        <v>12</v>
      </c>
      <c r="S109" s="213" t="s">
        <v>500</v>
      </c>
      <c r="T109" s="212" t="s">
        <v>13</v>
      </c>
      <c r="U109" s="211">
        <v>120000</v>
      </c>
      <c r="V109" s="211">
        <v>0</v>
      </c>
      <c r="W109" s="200">
        <v>0</v>
      </c>
    </row>
    <row r="110" spans="15:23" ht="31.5" x14ac:dyDescent="0.2">
      <c r="O110" s="210" t="s">
        <v>110</v>
      </c>
      <c r="P110" s="209">
        <v>811</v>
      </c>
      <c r="Q110" s="208">
        <v>4</v>
      </c>
      <c r="R110" s="208">
        <v>12</v>
      </c>
      <c r="S110" s="207" t="s">
        <v>500</v>
      </c>
      <c r="T110" s="206">
        <v>200</v>
      </c>
      <c r="U110" s="205">
        <v>120000</v>
      </c>
      <c r="V110" s="205">
        <v>0</v>
      </c>
      <c r="W110" s="204">
        <v>0</v>
      </c>
    </row>
    <row r="111" spans="15:23" ht="47.25" x14ac:dyDescent="0.2">
      <c r="O111" s="210" t="s">
        <v>111</v>
      </c>
      <c r="P111" s="209">
        <v>811</v>
      </c>
      <c r="Q111" s="208">
        <v>4</v>
      </c>
      <c r="R111" s="208">
        <v>12</v>
      </c>
      <c r="S111" s="207" t="s">
        <v>500</v>
      </c>
      <c r="T111" s="206">
        <v>240</v>
      </c>
      <c r="U111" s="205">
        <v>120000</v>
      </c>
      <c r="V111" s="205">
        <v>0</v>
      </c>
      <c r="W111" s="204">
        <v>0</v>
      </c>
    </row>
    <row r="112" spans="15:23" ht="94.5" x14ac:dyDescent="0.2">
      <c r="O112" s="216" t="s">
        <v>501</v>
      </c>
      <c r="P112" s="215">
        <v>811</v>
      </c>
      <c r="Q112" s="214">
        <v>4</v>
      </c>
      <c r="R112" s="214">
        <v>12</v>
      </c>
      <c r="S112" s="213" t="s">
        <v>502</v>
      </c>
      <c r="T112" s="212" t="s">
        <v>13</v>
      </c>
      <c r="U112" s="211">
        <v>323311.77</v>
      </c>
      <c r="V112" s="211">
        <v>0</v>
      </c>
      <c r="W112" s="200">
        <v>0</v>
      </c>
    </row>
    <row r="113" spans="15:23" ht="31.5" x14ac:dyDescent="0.2">
      <c r="O113" s="210" t="s">
        <v>110</v>
      </c>
      <c r="P113" s="209">
        <v>811</v>
      </c>
      <c r="Q113" s="208">
        <v>4</v>
      </c>
      <c r="R113" s="208">
        <v>12</v>
      </c>
      <c r="S113" s="207" t="s">
        <v>502</v>
      </c>
      <c r="T113" s="206">
        <v>200</v>
      </c>
      <c r="U113" s="205">
        <v>323311.77</v>
      </c>
      <c r="V113" s="205">
        <v>0</v>
      </c>
      <c r="W113" s="204">
        <v>0</v>
      </c>
    </row>
    <row r="114" spans="15:23" ht="47.25" x14ac:dyDescent="0.2">
      <c r="O114" s="210" t="s">
        <v>111</v>
      </c>
      <c r="P114" s="209">
        <v>811</v>
      </c>
      <c r="Q114" s="208">
        <v>4</v>
      </c>
      <c r="R114" s="208">
        <v>12</v>
      </c>
      <c r="S114" s="207" t="s">
        <v>502</v>
      </c>
      <c r="T114" s="206">
        <v>240</v>
      </c>
      <c r="U114" s="205">
        <v>323311.77</v>
      </c>
      <c r="V114" s="205">
        <v>0</v>
      </c>
      <c r="W114" s="204">
        <v>0</v>
      </c>
    </row>
    <row r="115" spans="15:23" ht="31.5" x14ac:dyDescent="0.2">
      <c r="O115" s="216" t="s">
        <v>138</v>
      </c>
      <c r="P115" s="215">
        <v>811</v>
      </c>
      <c r="Q115" s="214">
        <v>5</v>
      </c>
      <c r="R115" s="214">
        <v>0</v>
      </c>
      <c r="S115" s="213" t="s">
        <v>13</v>
      </c>
      <c r="T115" s="212" t="s">
        <v>13</v>
      </c>
      <c r="U115" s="211">
        <v>138424995.41999999</v>
      </c>
      <c r="V115" s="211">
        <v>123985300.12</v>
      </c>
      <c r="W115" s="200">
        <v>95431660.659999996</v>
      </c>
    </row>
    <row r="116" spans="15:23" ht="15.75" x14ac:dyDescent="0.2">
      <c r="O116" s="216" t="s">
        <v>139</v>
      </c>
      <c r="P116" s="215">
        <v>811</v>
      </c>
      <c r="Q116" s="214">
        <v>5</v>
      </c>
      <c r="R116" s="214">
        <v>1</v>
      </c>
      <c r="S116" s="213" t="s">
        <v>13</v>
      </c>
      <c r="T116" s="212" t="s">
        <v>13</v>
      </c>
      <c r="U116" s="211">
        <v>488475.09</v>
      </c>
      <c r="V116" s="211">
        <v>211374.7</v>
      </c>
      <c r="W116" s="200">
        <v>211374.7</v>
      </c>
    </row>
    <row r="117" spans="15:23" ht="31.5" x14ac:dyDescent="0.2">
      <c r="O117" s="216" t="s">
        <v>108</v>
      </c>
      <c r="P117" s="215">
        <v>811</v>
      </c>
      <c r="Q117" s="214">
        <v>5</v>
      </c>
      <c r="R117" s="214">
        <v>1</v>
      </c>
      <c r="S117" s="213" t="s">
        <v>109</v>
      </c>
      <c r="T117" s="212" t="s">
        <v>13</v>
      </c>
      <c r="U117" s="211">
        <v>488475.09</v>
      </c>
      <c r="V117" s="211">
        <v>211374.7</v>
      </c>
      <c r="W117" s="200">
        <v>211374.7</v>
      </c>
    </row>
    <row r="118" spans="15:23" ht="47.25" x14ac:dyDescent="0.2">
      <c r="O118" s="216" t="s">
        <v>140</v>
      </c>
      <c r="P118" s="215">
        <v>811</v>
      </c>
      <c r="Q118" s="214">
        <v>5</v>
      </c>
      <c r="R118" s="214">
        <v>1</v>
      </c>
      <c r="S118" s="213" t="s">
        <v>141</v>
      </c>
      <c r="T118" s="212" t="s">
        <v>13</v>
      </c>
      <c r="U118" s="211">
        <v>80157.7</v>
      </c>
      <c r="V118" s="211">
        <v>80157.7</v>
      </c>
      <c r="W118" s="200">
        <v>80157.7</v>
      </c>
    </row>
    <row r="119" spans="15:23" ht="31.5" x14ac:dyDescent="0.2">
      <c r="O119" s="210" t="s">
        <v>110</v>
      </c>
      <c r="P119" s="209">
        <v>811</v>
      </c>
      <c r="Q119" s="208">
        <v>5</v>
      </c>
      <c r="R119" s="208">
        <v>1</v>
      </c>
      <c r="S119" s="207" t="s">
        <v>141</v>
      </c>
      <c r="T119" s="206">
        <v>200</v>
      </c>
      <c r="U119" s="205">
        <v>80157.7</v>
      </c>
      <c r="V119" s="205">
        <v>80157.7</v>
      </c>
      <c r="W119" s="204">
        <v>80157.7</v>
      </c>
    </row>
    <row r="120" spans="15:23" ht="47.25" x14ac:dyDescent="0.2">
      <c r="O120" s="210" t="s">
        <v>111</v>
      </c>
      <c r="P120" s="209">
        <v>811</v>
      </c>
      <c r="Q120" s="208">
        <v>5</v>
      </c>
      <c r="R120" s="208">
        <v>1</v>
      </c>
      <c r="S120" s="207" t="s">
        <v>141</v>
      </c>
      <c r="T120" s="206">
        <v>240</v>
      </c>
      <c r="U120" s="205">
        <v>80157.7</v>
      </c>
      <c r="V120" s="205">
        <v>80157.7</v>
      </c>
      <c r="W120" s="204">
        <v>80157.7</v>
      </c>
    </row>
    <row r="121" spans="15:23" ht="31.5" x14ac:dyDescent="0.2">
      <c r="O121" s="216" t="s">
        <v>401</v>
      </c>
      <c r="P121" s="215">
        <v>811</v>
      </c>
      <c r="Q121" s="214">
        <v>5</v>
      </c>
      <c r="R121" s="214">
        <v>1</v>
      </c>
      <c r="S121" s="213" t="s">
        <v>402</v>
      </c>
      <c r="T121" s="212" t="s">
        <v>13</v>
      </c>
      <c r="U121" s="211">
        <v>408317.39</v>
      </c>
      <c r="V121" s="211">
        <v>131217</v>
      </c>
      <c r="W121" s="200">
        <v>131217</v>
      </c>
    </row>
    <row r="122" spans="15:23" ht="31.5" x14ac:dyDescent="0.2">
      <c r="O122" s="210" t="s">
        <v>110</v>
      </c>
      <c r="P122" s="209">
        <v>811</v>
      </c>
      <c r="Q122" s="208">
        <v>5</v>
      </c>
      <c r="R122" s="208">
        <v>1</v>
      </c>
      <c r="S122" s="207" t="s">
        <v>402</v>
      </c>
      <c r="T122" s="206">
        <v>200</v>
      </c>
      <c r="U122" s="205">
        <v>408317.39</v>
      </c>
      <c r="V122" s="205">
        <v>131217</v>
      </c>
      <c r="W122" s="204">
        <v>131217</v>
      </c>
    </row>
    <row r="123" spans="15:23" ht="47.25" x14ac:dyDescent="0.2">
      <c r="O123" s="210" t="s">
        <v>111</v>
      </c>
      <c r="P123" s="209">
        <v>811</v>
      </c>
      <c r="Q123" s="208">
        <v>5</v>
      </c>
      <c r="R123" s="208">
        <v>1</v>
      </c>
      <c r="S123" s="207" t="s">
        <v>402</v>
      </c>
      <c r="T123" s="206">
        <v>240</v>
      </c>
      <c r="U123" s="205">
        <v>408317.39</v>
      </c>
      <c r="V123" s="205">
        <v>131217</v>
      </c>
      <c r="W123" s="204">
        <v>131217</v>
      </c>
    </row>
    <row r="124" spans="15:23" ht="15.75" x14ac:dyDescent="0.2">
      <c r="O124" s="216" t="s">
        <v>284</v>
      </c>
      <c r="P124" s="215">
        <v>811</v>
      </c>
      <c r="Q124" s="214">
        <v>5</v>
      </c>
      <c r="R124" s="214">
        <v>2</v>
      </c>
      <c r="S124" s="213" t="s">
        <v>13</v>
      </c>
      <c r="T124" s="212" t="s">
        <v>13</v>
      </c>
      <c r="U124" s="211">
        <v>57842128.43</v>
      </c>
      <c r="V124" s="211">
        <v>41840351</v>
      </c>
      <c r="W124" s="200">
        <v>41840351</v>
      </c>
    </row>
    <row r="125" spans="15:23" ht="31.5" x14ac:dyDescent="0.2">
      <c r="O125" s="216" t="s">
        <v>108</v>
      </c>
      <c r="P125" s="215">
        <v>811</v>
      </c>
      <c r="Q125" s="214">
        <v>5</v>
      </c>
      <c r="R125" s="214">
        <v>2</v>
      </c>
      <c r="S125" s="213" t="s">
        <v>109</v>
      </c>
      <c r="T125" s="212" t="s">
        <v>13</v>
      </c>
      <c r="U125" s="211">
        <v>57842128.43</v>
      </c>
      <c r="V125" s="211">
        <v>41840351</v>
      </c>
      <c r="W125" s="200">
        <v>41840351</v>
      </c>
    </row>
    <row r="126" spans="15:23" ht="15.75" x14ac:dyDescent="0.2">
      <c r="O126" s="216" t="s">
        <v>503</v>
      </c>
      <c r="P126" s="215">
        <v>811</v>
      </c>
      <c r="Q126" s="214">
        <v>5</v>
      </c>
      <c r="R126" s="214">
        <v>2</v>
      </c>
      <c r="S126" s="213" t="s">
        <v>504</v>
      </c>
      <c r="T126" s="212" t="s">
        <v>13</v>
      </c>
      <c r="U126" s="211">
        <v>1668324.28</v>
      </c>
      <c r="V126" s="211">
        <v>0</v>
      </c>
      <c r="W126" s="200">
        <v>0</v>
      </c>
    </row>
    <row r="127" spans="15:23" ht="15.75" x14ac:dyDescent="0.2">
      <c r="O127" s="210" t="s">
        <v>112</v>
      </c>
      <c r="P127" s="209">
        <v>811</v>
      </c>
      <c r="Q127" s="208">
        <v>5</v>
      </c>
      <c r="R127" s="208">
        <v>2</v>
      </c>
      <c r="S127" s="207" t="s">
        <v>504</v>
      </c>
      <c r="T127" s="206">
        <v>800</v>
      </c>
      <c r="U127" s="205">
        <v>1668324.28</v>
      </c>
      <c r="V127" s="205">
        <v>0</v>
      </c>
      <c r="W127" s="204">
        <v>0</v>
      </c>
    </row>
    <row r="128" spans="15:23" ht="78.75" x14ac:dyDescent="0.2">
      <c r="O128" s="210" t="s">
        <v>137</v>
      </c>
      <c r="P128" s="209">
        <v>811</v>
      </c>
      <c r="Q128" s="208">
        <v>5</v>
      </c>
      <c r="R128" s="208">
        <v>2</v>
      </c>
      <c r="S128" s="207" t="s">
        <v>504</v>
      </c>
      <c r="T128" s="206">
        <v>810</v>
      </c>
      <c r="U128" s="205">
        <v>1668324.28</v>
      </c>
      <c r="V128" s="205">
        <v>0</v>
      </c>
      <c r="W128" s="204">
        <v>0</v>
      </c>
    </row>
    <row r="129" spans="15:23" ht="31.5" x14ac:dyDescent="0.2">
      <c r="O129" s="216" t="s">
        <v>505</v>
      </c>
      <c r="P129" s="215">
        <v>811</v>
      </c>
      <c r="Q129" s="214">
        <v>5</v>
      </c>
      <c r="R129" s="214">
        <v>2</v>
      </c>
      <c r="S129" s="213" t="s">
        <v>506</v>
      </c>
      <c r="T129" s="212" t="s">
        <v>13</v>
      </c>
      <c r="U129" s="211">
        <v>350000</v>
      </c>
      <c r="V129" s="211">
        <v>0</v>
      </c>
      <c r="W129" s="200">
        <v>0</v>
      </c>
    </row>
    <row r="130" spans="15:23" ht="15.75" x14ac:dyDescent="0.2">
      <c r="O130" s="210" t="s">
        <v>112</v>
      </c>
      <c r="P130" s="209">
        <v>811</v>
      </c>
      <c r="Q130" s="208">
        <v>5</v>
      </c>
      <c r="R130" s="208">
        <v>2</v>
      </c>
      <c r="S130" s="207" t="s">
        <v>506</v>
      </c>
      <c r="T130" s="206">
        <v>800</v>
      </c>
      <c r="U130" s="205">
        <v>350000</v>
      </c>
      <c r="V130" s="205">
        <v>0</v>
      </c>
      <c r="W130" s="204">
        <v>0</v>
      </c>
    </row>
    <row r="131" spans="15:23" ht="78.75" x14ac:dyDescent="0.2">
      <c r="O131" s="210" t="s">
        <v>137</v>
      </c>
      <c r="P131" s="209">
        <v>811</v>
      </c>
      <c r="Q131" s="208">
        <v>5</v>
      </c>
      <c r="R131" s="208">
        <v>2</v>
      </c>
      <c r="S131" s="207" t="s">
        <v>506</v>
      </c>
      <c r="T131" s="206">
        <v>810</v>
      </c>
      <c r="U131" s="205">
        <v>350000</v>
      </c>
      <c r="V131" s="205">
        <v>0</v>
      </c>
      <c r="W131" s="204">
        <v>0</v>
      </c>
    </row>
    <row r="132" spans="15:23" ht="31.5" x14ac:dyDescent="0.2">
      <c r="O132" s="216" t="s">
        <v>287</v>
      </c>
      <c r="P132" s="215">
        <v>811</v>
      </c>
      <c r="Q132" s="214">
        <v>5</v>
      </c>
      <c r="R132" s="214">
        <v>2</v>
      </c>
      <c r="S132" s="213" t="s">
        <v>288</v>
      </c>
      <c r="T132" s="212" t="s">
        <v>13</v>
      </c>
      <c r="U132" s="211">
        <v>2391752</v>
      </c>
      <c r="V132" s="211">
        <v>2191752</v>
      </c>
      <c r="W132" s="200">
        <v>2191752</v>
      </c>
    </row>
    <row r="133" spans="15:23" ht="31.5" x14ac:dyDescent="0.2">
      <c r="O133" s="210" t="s">
        <v>110</v>
      </c>
      <c r="P133" s="209">
        <v>811</v>
      </c>
      <c r="Q133" s="208">
        <v>5</v>
      </c>
      <c r="R133" s="208">
        <v>2</v>
      </c>
      <c r="S133" s="207" t="s">
        <v>288</v>
      </c>
      <c r="T133" s="206">
        <v>200</v>
      </c>
      <c r="U133" s="205">
        <v>2391752</v>
      </c>
      <c r="V133" s="205">
        <v>2191752</v>
      </c>
      <c r="W133" s="204">
        <v>2191752</v>
      </c>
    </row>
    <row r="134" spans="15:23" ht="47.25" x14ac:dyDescent="0.2">
      <c r="O134" s="210" t="s">
        <v>111</v>
      </c>
      <c r="P134" s="209">
        <v>811</v>
      </c>
      <c r="Q134" s="208">
        <v>5</v>
      </c>
      <c r="R134" s="208">
        <v>2</v>
      </c>
      <c r="S134" s="207" t="s">
        <v>288</v>
      </c>
      <c r="T134" s="206">
        <v>240</v>
      </c>
      <c r="U134" s="205">
        <v>2391752</v>
      </c>
      <c r="V134" s="205">
        <v>2191752</v>
      </c>
      <c r="W134" s="204">
        <v>2191752</v>
      </c>
    </row>
    <row r="135" spans="15:23" ht="126" x14ac:dyDescent="0.2">
      <c r="O135" s="216" t="s">
        <v>290</v>
      </c>
      <c r="P135" s="215">
        <v>811</v>
      </c>
      <c r="Q135" s="214">
        <v>5</v>
      </c>
      <c r="R135" s="214">
        <v>2</v>
      </c>
      <c r="S135" s="213" t="s">
        <v>291</v>
      </c>
      <c r="T135" s="212" t="s">
        <v>13</v>
      </c>
      <c r="U135" s="211">
        <v>39053870</v>
      </c>
      <c r="V135" s="211">
        <v>39053870</v>
      </c>
      <c r="W135" s="200">
        <v>39053870</v>
      </c>
    </row>
    <row r="136" spans="15:23" ht="15.75" x14ac:dyDescent="0.2">
      <c r="O136" s="210" t="s">
        <v>112</v>
      </c>
      <c r="P136" s="209">
        <v>811</v>
      </c>
      <c r="Q136" s="208">
        <v>5</v>
      </c>
      <c r="R136" s="208">
        <v>2</v>
      </c>
      <c r="S136" s="207" t="s">
        <v>291</v>
      </c>
      <c r="T136" s="206">
        <v>800</v>
      </c>
      <c r="U136" s="205">
        <v>39053870</v>
      </c>
      <c r="V136" s="205">
        <v>39053870</v>
      </c>
      <c r="W136" s="204">
        <v>39053870</v>
      </c>
    </row>
    <row r="137" spans="15:23" ht="78.75" x14ac:dyDescent="0.2">
      <c r="O137" s="210" t="s">
        <v>137</v>
      </c>
      <c r="P137" s="209">
        <v>811</v>
      </c>
      <c r="Q137" s="208">
        <v>5</v>
      </c>
      <c r="R137" s="208">
        <v>2</v>
      </c>
      <c r="S137" s="207" t="s">
        <v>291</v>
      </c>
      <c r="T137" s="206">
        <v>810</v>
      </c>
      <c r="U137" s="205">
        <v>39053870</v>
      </c>
      <c r="V137" s="205">
        <v>39053870</v>
      </c>
      <c r="W137" s="204">
        <v>39053870</v>
      </c>
    </row>
    <row r="138" spans="15:23" ht="47.25" x14ac:dyDescent="0.2">
      <c r="O138" s="216" t="s">
        <v>484</v>
      </c>
      <c r="P138" s="215">
        <v>811</v>
      </c>
      <c r="Q138" s="214">
        <v>5</v>
      </c>
      <c r="R138" s="214">
        <v>2</v>
      </c>
      <c r="S138" s="213" t="s">
        <v>485</v>
      </c>
      <c r="T138" s="212" t="s">
        <v>13</v>
      </c>
      <c r="U138" s="211">
        <v>5310000</v>
      </c>
      <c r="V138" s="211">
        <v>0</v>
      </c>
      <c r="W138" s="200">
        <v>0</v>
      </c>
    </row>
    <row r="139" spans="15:23" ht="15.75" x14ac:dyDescent="0.2">
      <c r="O139" s="210" t="s">
        <v>112</v>
      </c>
      <c r="P139" s="209">
        <v>811</v>
      </c>
      <c r="Q139" s="208">
        <v>5</v>
      </c>
      <c r="R139" s="208">
        <v>2</v>
      </c>
      <c r="S139" s="207" t="s">
        <v>485</v>
      </c>
      <c r="T139" s="206">
        <v>800</v>
      </c>
      <c r="U139" s="205">
        <v>5310000</v>
      </c>
      <c r="V139" s="205">
        <v>0</v>
      </c>
      <c r="W139" s="204">
        <v>0</v>
      </c>
    </row>
    <row r="140" spans="15:23" ht="78.75" x14ac:dyDescent="0.2">
      <c r="O140" s="210" t="s">
        <v>137</v>
      </c>
      <c r="P140" s="209">
        <v>811</v>
      </c>
      <c r="Q140" s="208">
        <v>5</v>
      </c>
      <c r="R140" s="208">
        <v>2</v>
      </c>
      <c r="S140" s="207" t="s">
        <v>485</v>
      </c>
      <c r="T140" s="206">
        <v>810</v>
      </c>
      <c r="U140" s="205">
        <v>5310000</v>
      </c>
      <c r="V140" s="205">
        <v>0</v>
      </c>
      <c r="W140" s="204">
        <v>0</v>
      </c>
    </row>
    <row r="141" spans="15:23" ht="63" x14ac:dyDescent="0.2">
      <c r="O141" s="216" t="s">
        <v>459</v>
      </c>
      <c r="P141" s="215">
        <v>811</v>
      </c>
      <c r="Q141" s="214">
        <v>5</v>
      </c>
      <c r="R141" s="214">
        <v>2</v>
      </c>
      <c r="S141" s="213" t="s">
        <v>460</v>
      </c>
      <c r="T141" s="212" t="s">
        <v>13</v>
      </c>
      <c r="U141" s="211">
        <v>8266701.1500000004</v>
      </c>
      <c r="V141" s="211">
        <v>0</v>
      </c>
      <c r="W141" s="200">
        <v>0</v>
      </c>
    </row>
    <row r="142" spans="15:23" ht="47.25" x14ac:dyDescent="0.2">
      <c r="O142" s="210" t="s">
        <v>295</v>
      </c>
      <c r="P142" s="209">
        <v>811</v>
      </c>
      <c r="Q142" s="208">
        <v>5</v>
      </c>
      <c r="R142" s="208">
        <v>2</v>
      </c>
      <c r="S142" s="207" t="s">
        <v>460</v>
      </c>
      <c r="T142" s="206">
        <v>400</v>
      </c>
      <c r="U142" s="205">
        <v>8266701.1500000004</v>
      </c>
      <c r="V142" s="205">
        <v>0</v>
      </c>
      <c r="W142" s="204">
        <v>0</v>
      </c>
    </row>
    <row r="143" spans="15:23" ht="15.75" x14ac:dyDescent="0.2">
      <c r="O143" s="210" t="s">
        <v>296</v>
      </c>
      <c r="P143" s="209">
        <v>811</v>
      </c>
      <c r="Q143" s="208">
        <v>5</v>
      </c>
      <c r="R143" s="208">
        <v>2</v>
      </c>
      <c r="S143" s="207" t="s">
        <v>460</v>
      </c>
      <c r="T143" s="206">
        <v>410</v>
      </c>
      <c r="U143" s="205">
        <v>8266701.1500000004</v>
      </c>
      <c r="V143" s="205">
        <v>0</v>
      </c>
      <c r="W143" s="204">
        <v>0</v>
      </c>
    </row>
    <row r="144" spans="15:23" ht="141.75" x14ac:dyDescent="0.2">
      <c r="O144" s="216" t="s">
        <v>298</v>
      </c>
      <c r="P144" s="215">
        <v>811</v>
      </c>
      <c r="Q144" s="214">
        <v>5</v>
      </c>
      <c r="R144" s="214">
        <v>2</v>
      </c>
      <c r="S144" s="213" t="s">
        <v>299</v>
      </c>
      <c r="T144" s="212" t="s">
        <v>13</v>
      </c>
      <c r="U144" s="211">
        <v>594729</v>
      </c>
      <c r="V144" s="211">
        <v>594729</v>
      </c>
      <c r="W144" s="200">
        <v>594729</v>
      </c>
    </row>
    <row r="145" spans="15:23" ht="15.75" x14ac:dyDescent="0.2">
      <c r="O145" s="210" t="s">
        <v>112</v>
      </c>
      <c r="P145" s="209">
        <v>811</v>
      </c>
      <c r="Q145" s="208">
        <v>5</v>
      </c>
      <c r="R145" s="208">
        <v>2</v>
      </c>
      <c r="S145" s="207" t="s">
        <v>299</v>
      </c>
      <c r="T145" s="206">
        <v>800</v>
      </c>
      <c r="U145" s="205">
        <v>594729</v>
      </c>
      <c r="V145" s="205">
        <v>594729</v>
      </c>
      <c r="W145" s="204">
        <v>594729</v>
      </c>
    </row>
    <row r="146" spans="15:23" ht="78.75" x14ac:dyDescent="0.2">
      <c r="O146" s="210" t="s">
        <v>137</v>
      </c>
      <c r="P146" s="209">
        <v>811</v>
      </c>
      <c r="Q146" s="208">
        <v>5</v>
      </c>
      <c r="R146" s="208">
        <v>2</v>
      </c>
      <c r="S146" s="207" t="s">
        <v>299</v>
      </c>
      <c r="T146" s="206">
        <v>810</v>
      </c>
      <c r="U146" s="205">
        <v>594729</v>
      </c>
      <c r="V146" s="205">
        <v>594729</v>
      </c>
      <c r="W146" s="204">
        <v>594729</v>
      </c>
    </row>
    <row r="147" spans="15:23" ht="141.75" x14ac:dyDescent="0.2">
      <c r="O147" s="216" t="s">
        <v>486</v>
      </c>
      <c r="P147" s="215">
        <v>811</v>
      </c>
      <c r="Q147" s="214">
        <v>5</v>
      </c>
      <c r="R147" s="214">
        <v>2</v>
      </c>
      <c r="S147" s="213" t="s">
        <v>487</v>
      </c>
      <c r="T147" s="212" t="s">
        <v>13</v>
      </c>
      <c r="U147" s="211">
        <v>80863</v>
      </c>
      <c r="V147" s="211">
        <v>0</v>
      </c>
      <c r="W147" s="200">
        <v>0</v>
      </c>
    </row>
    <row r="148" spans="15:23" ht="15.75" x14ac:dyDescent="0.2">
      <c r="O148" s="210" t="s">
        <v>112</v>
      </c>
      <c r="P148" s="209">
        <v>811</v>
      </c>
      <c r="Q148" s="208">
        <v>5</v>
      </c>
      <c r="R148" s="208">
        <v>2</v>
      </c>
      <c r="S148" s="207" t="s">
        <v>487</v>
      </c>
      <c r="T148" s="206">
        <v>800</v>
      </c>
      <c r="U148" s="205">
        <v>80863</v>
      </c>
      <c r="V148" s="205">
        <v>0</v>
      </c>
      <c r="W148" s="204">
        <v>0</v>
      </c>
    </row>
    <row r="149" spans="15:23" ht="78.75" x14ac:dyDescent="0.2">
      <c r="O149" s="210" t="s">
        <v>137</v>
      </c>
      <c r="P149" s="209">
        <v>811</v>
      </c>
      <c r="Q149" s="208">
        <v>5</v>
      </c>
      <c r="R149" s="208">
        <v>2</v>
      </c>
      <c r="S149" s="207" t="s">
        <v>487</v>
      </c>
      <c r="T149" s="206">
        <v>810</v>
      </c>
      <c r="U149" s="205">
        <v>80863</v>
      </c>
      <c r="V149" s="205">
        <v>0</v>
      </c>
      <c r="W149" s="204">
        <v>0</v>
      </c>
    </row>
    <row r="150" spans="15:23" ht="63" x14ac:dyDescent="0.2">
      <c r="O150" s="216" t="s">
        <v>488</v>
      </c>
      <c r="P150" s="215">
        <v>811</v>
      </c>
      <c r="Q150" s="214">
        <v>5</v>
      </c>
      <c r="R150" s="214">
        <v>2</v>
      </c>
      <c r="S150" s="213" t="s">
        <v>462</v>
      </c>
      <c r="T150" s="212" t="s">
        <v>13</v>
      </c>
      <c r="U150" s="211">
        <v>125889</v>
      </c>
      <c r="V150" s="211">
        <v>0</v>
      </c>
      <c r="W150" s="200">
        <v>0</v>
      </c>
    </row>
    <row r="151" spans="15:23" ht="47.25" x14ac:dyDescent="0.2">
      <c r="O151" s="210" t="s">
        <v>295</v>
      </c>
      <c r="P151" s="209">
        <v>811</v>
      </c>
      <c r="Q151" s="208">
        <v>5</v>
      </c>
      <c r="R151" s="208">
        <v>2</v>
      </c>
      <c r="S151" s="207" t="s">
        <v>462</v>
      </c>
      <c r="T151" s="206">
        <v>400</v>
      </c>
      <c r="U151" s="205">
        <v>125889</v>
      </c>
      <c r="V151" s="205">
        <v>0</v>
      </c>
      <c r="W151" s="204">
        <v>0</v>
      </c>
    </row>
    <row r="152" spans="15:23" ht="15.75" x14ac:dyDescent="0.2">
      <c r="O152" s="210" t="s">
        <v>296</v>
      </c>
      <c r="P152" s="209">
        <v>811</v>
      </c>
      <c r="Q152" s="208">
        <v>5</v>
      </c>
      <c r="R152" s="208">
        <v>2</v>
      </c>
      <c r="S152" s="207" t="s">
        <v>462</v>
      </c>
      <c r="T152" s="206">
        <v>410</v>
      </c>
      <c r="U152" s="205">
        <v>125889</v>
      </c>
      <c r="V152" s="205">
        <v>0</v>
      </c>
      <c r="W152" s="204">
        <v>0</v>
      </c>
    </row>
    <row r="153" spans="15:23" ht="15.75" x14ac:dyDescent="0.2">
      <c r="O153" s="216" t="s">
        <v>142</v>
      </c>
      <c r="P153" s="215">
        <v>811</v>
      </c>
      <c r="Q153" s="214">
        <v>5</v>
      </c>
      <c r="R153" s="214">
        <v>3</v>
      </c>
      <c r="S153" s="213" t="s">
        <v>13</v>
      </c>
      <c r="T153" s="212" t="s">
        <v>13</v>
      </c>
      <c r="U153" s="211">
        <v>80094391.900000006</v>
      </c>
      <c r="V153" s="211">
        <v>81933574.420000002</v>
      </c>
      <c r="W153" s="200">
        <v>53379934.960000001</v>
      </c>
    </row>
    <row r="154" spans="15:23" ht="63" x14ac:dyDescent="0.2">
      <c r="O154" s="216" t="s">
        <v>403</v>
      </c>
      <c r="P154" s="215">
        <v>811</v>
      </c>
      <c r="Q154" s="214">
        <v>5</v>
      </c>
      <c r="R154" s="214">
        <v>3</v>
      </c>
      <c r="S154" s="213" t="s">
        <v>143</v>
      </c>
      <c r="T154" s="212" t="s">
        <v>13</v>
      </c>
      <c r="U154" s="211">
        <v>11681822</v>
      </c>
      <c r="V154" s="211">
        <v>0</v>
      </c>
      <c r="W154" s="200">
        <v>0</v>
      </c>
    </row>
    <row r="155" spans="15:23" ht="31.5" x14ac:dyDescent="0.2">
      <c r="O155" s="216" t="s">
        <v>304</v>
      </c>
      <c r="P155" s="215">
        <v>811</v>
      </c>
      <c r="Q155" s="214">
        <v>5</v>
      </c>
      <c r="R155" s="214">
        <v>3</v>
      </c>
      <c r="S155" s="213" t="s">
        <v>305</v>
      </c>
      <c r="T155" s="212" t="s">
        <v>13</v>
      </c>
      <c r="U155" s="211">
        <v>11681822</v>
      </c>
      <c r="V155" s="211">
        <v>0</v>
      </c>
      <c r="W155" s="200">
        <v>0</v>
      </c>
    </row>
    <row r="156" spans="15:23" ht="157.5" x14ac:dyDescent="0.2">
      <c r="O156" s="216" t="s">
        <v>427</v>
      </c>
      <c r="P156" s="215">
        <v>811</v>
      </c>
      <c r="Q156" s="214">
        <v>5</v>
      </c>
      <c r="R156" s="214">
        <v>3</v>
      </c>
      <c r="S156" s="213" t="s">
        <v>404</v>
      </c>
      <c r="T156" s="212" t="s">
        <v>13</v>
      </c>
      <c r="U156" s="211">
        <v>11681822</v>
      </c>
      <c r="V156" s="211">
        <v>0</v>
      </c>
      <c r="W156" s="200">
        <v>0</v>
      </c>
    </row>
    <row r="157" spans="15:23" ht="31.5" x14ac:dyDescent="0.2">
      <c r="O157" s="210" t="s">
        <v>110</v>
      </c>
      <c r="P157" s="209">
        <v>811</v>
      </c>
      <c r="Q157" s="208">
        <v>5</v>
      </c>
      <c r="R157" s="208">
        <v>3</v>
      </c>
      <c r="S157" s="207" t="s">
        <v>404</v>
      </c>
      <c r="T157" s="206">
        <v>200</v>
      </c>
      <c r="U157" s="205">
        <v>8692672.4800000004</v>
      </c>
      <c r="V157" s="205">
        <v>0</v>
      </c>
      <c r="W157" s="204">
        <v>0</v>
      </c>
    </row>
    <row r="158" spans="15:23" ht="47.25" x14ac:dyDescent="0.2">
      <c r="O158" s="210" t="s">
        <v>111</v>
      </c>
      <c r="P158" s="209">
        <v>811</v>
      </c>
      <c r="Q158" s="208">
        <v>5</v>
      </c>
      <c r="R158" s="208">
        <v>3</v>
      </c>
      <c r="S158" s="207" t="s">
        <v>404</v>
      </c>
      <c r="T158" s="206">
        <v>240</v>
      </c>
      <c r="U158" s="205">
        <v>8692672.4800000004</v>
      </c>
      <c r="V158" s="205">
        <v>0</v>
      </c>
      <c r="W158" s="204">
        <v>0</v>
      </c>
    </row>
    <row r="159" spans="15:23" ht="15.75" x14ac:dyDescent="0.2">
      <c r="O159" s="210" t="s">
        <v>112</v>
      </c>
      <c r="P159" s="209">
        <v>811</v>
      </c>
      <c r="Q159" s="208">
        <v>5</v>
      </c>
      <c r="R159" s="208">
        <v>3</v>
      </c>
      <c r="S159" s="207" t="s">
        <v>404</v>
      </c>
      <c r="T159" s="206">
        <v>800</v>
      </c>
      <c r="U159" s="205">
        <v>2989149.52</v>
      </c>
      <c r="V159" s="205">
        <v>0</v>
      </c>
      <c r="W159" s="204">
        <v>0</v>
      </c>
    </row>
    <row r="160" spans="15:23" ht="78.75" x14ac:dyDescent="0.2">
      <c r="O160" s="210" t="s">
        <v>137</v>
      </c>
      <c r="P160" s="209">
        <v>811</v>
      </c>
      <c r="Q160" s="208">
        <v>5</v>
      </c>
      <c r="R160" s="208">
        <v>3</v>
      </c>
      <c r="S160" s="207" t="s">
        <v>404</v>
      </c>
      <c r="T160" s="206">
        <v>810</v>
      </c>
      <c r="U160" s="205">
        <v>2989149.52</v>
      </c>
      <c r="V160" s="205">
        <v>0</v>
      </c>
      <c r="W160" s="204">
        <v>0</v>
      </c>
    </row>
    <row r="161" spans="15:23" ht="31.5" x14ac:dyDescent="0.2">
      <c r="O161" s="216" t="s">
        <v>108</v>
      </c>
      <c r="P161" s="215">
        <v>811</v>
      </c>
      <c r="Q161" s="214">
        <v>5</v>
      </c>
      <c r="R161" s="214">
        <v>3</v>
      </c>
      <c r="S161" s="213" t="s">
        <v>109</v>
      </c>
      <c r="T161" s="212" t="s">
        <v>13</v>
      </c>
      <c r="U161" s="211">
        <v>68412569.900000006</v>
      </c>
      <c r="V161" s="211">
        <v>81933574.420000002</v>
      </c>
      <c r="W161" s="200">
        <v>53379934.960000001</v>
      </c>
    </row>
    <row r="162" spans="15:23" ht="15.75" x14ac:dyDescent="0.2">
      <c r="O162" s="216" t="s">
        <v>144</v>
      </c>
      <c r="P162" s="215">
        <v>811</v>
      </c>
      <c r="Q162" s="214">
        <v>5</v>
      </c>
      <c r="R162" s="214">
        <v>3</v>
      </c>
      <c r="S162" s="213" t="s">
        <v>145</v>
      </c>
      <c r="T162" s="212" t="s">
        <v>13</v>
      </c>
      <c r="U162" s="211">
        <v>10523777.75</v>
      </c>
      <c r="V162" s="211">
        <v>9080395</v>
      </c>
      <c r="W162" s="200">
        <v>10678827.359999999</v>
      </c>
    </row>
    <row r="163" spans="15:23" ht="47.25" x14ac:dyDescent="0.2">
      <c r="O163" s="210" t="s">
        <v>266</v>
      </c>
      <c r="P163" s="209">
        <v>811</v>
      </c>
      <c r="Q163" s="208">
        <v>5</v>
      </c>
      <c r="R163" s="208">
        <v>3</v>
      </c>
      <c r="S163" s="207" t="s">
        <v>145</v>
      </c>
      <c r="T163" s="206">
        <v>600</v>
      </c>
      <c r="U163" s="205">
        <v>10523777.75</v>
      </c>
      <c r="V163" s="205">
        <v>9080395</v>
      </c>
      <c r="W163" s="204">
        <v>10678827.359999999</v>
      </c>
    </row>
    <row r="164" spans="15:23" ht="15.75" x14ac:dyDescent="0.2">
      <c r="O164" s="210" t="s">
        <v>380</v>
      </c>
      <c r="P164" s="209">
        <v>811</v>
      </c>
      <c r="Q164" s="208">
        <v>5</v>
      </c>
      <c r="R164" s="208">
        <v>3</v>
      </c>
      <c r="S164" s="207" t="s">
        <v>145</v>
      </c>
      <c r="T164" s="206">
        <v>610</v>
      </c>
      <c r="U164" s="205">
        <v>10523777.75</v>
      </c>
      <c r="V164" s="205">
        <v>9080395</v>
      </c>
      <c r="W164" s="204">
        <v>10678827.359999999</v>
      </c>
    </row>
    <row r="165" spans="15:23" ht="15.75" x14ac:dyDescent="0.2">
      <c r="O165" s="216" t="s">
        <v>146</v>
      </c>
      <c r="P165" s="215">
        <v>811</v>
      </c>
      <c r="Q165" s="214">
        <v>5</v>
      </c>
      <c r="R165" s="214">
        <v>3</v>
      </c>
      <c r="S165" s="213" t="s">
        <v>147</v>
      </c>
      <c r="T165" s="212" t="s">
        <v>13</v>
      </c>
      <c r="U165" s="211">
        <v>450000</v>
      </c>
      <c r="V165" s="211">
        <v>188767.75</v>
      </c>
      <c r="W165" s="200">
        <v>0</v>
      </c>
    </row>
    <row r="166" spans="15:23" ht="31.5" x14ac:dyDescent="0.2">
      <c r="O166" s="210" t="s">
        <v>110</v>
      </c>
      <c r="P166" s="209">
        <v>811</v>
      </c>
      <c r="Q166" s="208">
        <v>5</v>
      </c>
      <c r="R166" s="208">
        <v>3</v>
      </c>
      <c r="S166" s="207" t="s">
        <v>147</v>
      </c>
      <c r="T166" s="206">
        <v>200</v>
      </c>
      <c r="U166" s="205">
        <v>450000</v>
      </c>
      <c r="V166" s="205">
        <v>188767.75</v>
      </c>
      <c r="W166" s="204">
        <v>0</v>
      </c>
    </row>
    <row r="167" spans="15:23" ht="47.25" x14ac:dyDescent="0.2">
      <c r="O167" s="210" t="s">
        <v>111</v>
      </c>
      <c r="P167" s="209">
        <v>811</v>
      </c>
      <c r="Q167" s="208">
        <v>5</v>
      </c>
      <c r="R167" s="208">
        <v>3</v>
      </c>
      <c r="S167" s="207" t="s">
        <v>147</v>
      </c>
      <c r="T167" s="206">
        <v>240</v>
      </c>
      <c r="U167" s="205">
        <v>450000</v>
      </c>
      <c r="V167" s="205">
        <v>188767.75</v>
      </c>
      <c r="W167" s="204">
        <v>0</v>
      </c>
    </row>
    <row r="168" spans="15:23" ht="15.75" x14ac:dyDescent="0.2">
      <c r="O168" s="216" t="s">
        <v>376</v>
      </c>
      <c r="P168" s="215">
        <v>811</v>
      </c>
      <c r="Q168" s="214">
        <v>5</v>
      </c>
      <c r="R168" s="214">
        <v>3</v>
      </c>
      <c r="S168" s="213" t="s">
        <v>377</v>
      </c>
      <c r="T168" s="212" t="s">
        <v>13</v>
      </c>
      <c r="U168" s="211">
        <v>812283</v>
      </c>
      <c r="V168" s="211">
        <v>812283</v>
      </c>
      <c r="W168" s="200">
        <v>812283</v>
      </c>
    </row>
    <row r="169" spans="15:23" ht="47.25" x14ac:dyDescent="0.2">
      <c r="O169" s="210" t="s">
        <v>266</v>
      </c>
      <c r="P169" s="209">
        <v>811</v>
      </c>
      <c r="Q169" s="208">
        <v>5</v>
      </c>
      <c r="R169" s="208">
        <v>3</v>
      </c>
      <c r="S169" s="207" t="s">
        <v>377</v>
      </c>
      <c r="T169" s="206">
        <v>600</v>
      </c>
      <c r="U169" s="205">
        <v>812283</v>
      </c>
      <c r="V169" s="205">
        <v>812283</v>
      </c>
      <c r="W169" s="204">
        <v>812283</v>
      </c>
    </row>
    <row r="170" spans="15:23" ht="15.75" x14ac:dyDescent="0.2">
      <c r="O170" s="210" t="s">
        <v>380</v>
      </c>
      <c r="P170" s="209">
        <v>811</v>
      </c>
      <c r="Q170" s="208">
        <v>5</v>
      </c>
      <c r="R170" s="208">
        <v>3</v>
      </c>
      <c r="S170" s="207" t="s">
        <v>377</v>
      </c>
      <c r="T170" s="206">
        <v>610</v>
      </c>
      <c r="U170" s="205">
        <v>812283</v>
      </c>
      <c r="V170" s="205">
        <v>812283</v>
      </c>
      <c r="W170" s="204">
        <v>812283</v>
      </c>
    </row>
    <row r="171" spans="15:23" ht="15.75" x14ac:dyDescent="0.2">
      <c r="O171" s="216" t="s">
        <v>148</v>
      </c>
      <c r="P171" s="215">
        <v>811</v>
      </c>
      <c r="Q171" s="214">
        <v>5</v>
      </c>
      <c r="R171" s="214">
        <v>3</v>
      </c>
      <c r="S171" s="213" t="s">
        <v>149</v>
      </c>
      <c r="T171" s="212" t="s">
        <v>13</v>
      </c>
      <c r="U171" s="211">
        <v>436000</v>
      </c>
      <c r="V171" s="211">
        <v>367407.25</v>
      </c>
      <c r="W171" s="200">
        <v>0</v>
      </c>
    </row>
    <row r="172" spans="15:23" ht="31.5" x14ac:dyDescent="0.2">
      <c r="O172" s="210" t="s">
        <v>110</v>
      </c>
      <c r="P172" s="209">
        <v>811</v>
      </c>
      <c r="Q172" s="208">
        <v>5</v>
      </c>
      <c r="R172" s="208">
        <v>3</v>
      </c>
      <c r="S172" s="207" t="s">
        <v>149</v>
      </c>
      <c r="T172" s="206">
        <v>200</v>
      </c>
      <c r="U172" s="205">
        <v>436000</v>
      </c>
      <c r="V172" s="205">
        <v>367407.25</v>
      </c>
      <c r="W172" s="204">
        <v>0</v>
      </c>
    </row>
    <row r="173" spans="15:23" ht="47.25" x14ac:dyDescent="0.2">
      <c r="O173" s="210" t="s">
        <v>111</v>
      </c>
      <c r="P173" s="209">
        <v>811</v>
      </c>
      <c r="Q173" s="208">
        <v>5</v>
      </c>
      <c r="R173" s="208">
        <v>3</v>
      </c>
      <c r="S173" s="207" t="s">
        <v>149</v>
      </c>
      <c r="T173" s="206">
        <v>240</v>
      </c>
      <c r="U173" s="205">
        <v>436000</v>
      </c>
      <c r="V173" s="205">
        <v>367407.25</v>
      </c>
      <c r="W173" s="204">
        <v>0</v>
      </c>
    </row>
    <row r="174" spans="15:23" ht="15.75" x14ac:dyDescent="0.2">
      <c r="O174" s="216" t="s">
        <v>150</v>
      </c>
      <c r="P174" s="215">
        <v>811</v>
      </c>
      <c r="Q174" s="214">
        <v>5</v>
      </c>
      <c r="R174" s="214">
        <v>3</v>
      </c>
      <c r="S174" s="213" t="s">
        <v>151</v>
      </c>
      <c r="T174" s="212" t="s">
        <v>13</v>
      </c>
      <c r="U174" s="211">
        <v>6926796.6600000001</v>
      </c>
      <c r="V174" s="211">
        <v>769142.42</v>
      </c>
      <c r="W174" s="200">
        <v>490200.6</v>
      </c>
    </row>
    <row r="175" spans="15:23" ht="31.5" x14ac:dyDescent="0.2">
      <c r="O175" s="210" t="s">
        <v>110</v>
      </c>
      <c r="P175" s="209">
        <v>811</v>
      </c>
      <c r="Q175" s="208">
        <v>5</v>
      </c>
      <c r="R175" s="208">
        <v>3</v>
      </c>
      <c r="S175" s="207" t="s">
        <v>151</v>
      </c>
      <c r="T175" s="206">
        <v>200</v>
      </c>
      <c r="U175" s="205">
        <v>6270711.8099999996</v>
      </c>
      <c r="V175" s="205">
        <v>505213.82</v>
      </c>
      <c r="W175" s="204">
        <v>226272</v>
      </c>
    </row>
    <row r="176" spans="15:23" ht="47.25" x14ac:dyDescent="0.2">
      <c r="O176" s="210" t="s">
        <v>111</v>
      </c>
      <c r="P176" s="209">
        <v>811</v>
      </c>
      <c r="Q176" s="208">
        <v>5</v>
      </c>
      <c r="R176" s="208">
        <v>3</v>
      </c>
      <c r="S176" s="207" t="s">
        <v>151</v>
      </c>
      <c r="T176" s="206">
        <v>240</v>
      </c>
      <c r="U176" s="205">
        <v>6270711.8099999996</v>
      </c>
      <c r="V176" s="205">
        <v>505213.82</v>
      </c>
      <c r="W176" s="204">
        <v>226272</v>
      </c>
    </row>
    <row r="177" spans="15:23" ht="47.25" x14ac:dyDescent="0.2">
      <c r="O177" s="210" t="s">
        <v>266</v>
      </c>
      <c r="P177" s="209">
        <v>811</v>
      </c>
      <c r="Q177" s="208">
        <v>5</v>
      </c>
      <c r="R177" s="208">
        <v>3</v>
      </c>
      <c r="S177" s="207" t="s">
        <v>151</v>
      </c>
      <c r="T177" s="206">
        <v>600</v>
      </c>
      <c r="U177" s="205">
        <v>263928.59999999998</v>
      </c>
      <c r="V177" s="205">
        <v>263928.59999999998</v>
      </c>
      <c r="W177" s="204">
        <v>263928.59999999998</v>
      </c>
    </row>
    <row r="178" spans="15:23" ht="15.75" x14ac:dyDescent="0.2">
      <c r="O178" s="210" t="s">
        <v>380</v>
      </c>
      <c r="P178" s="209">
        <v>811</v>
      </c>
      <c r="Q178" s="208">
        <v>5</v>
      </c>
      <c r="R178" s="208">
        <v>3</v>
      </c>
      <c r="S178" s="207" t="s">
        <v>151</v>
      </c>
      <c r="T178" s="206">
        <v>610</v>
      </c>
      <c r="U178" s="205">
        <v>263928.59999999998</v>
      </c>
      <c r="V178" s="205">
        <v>263928.59999999998</v>
      </c>
      <c r="W178" s="204">
        <v>263928.59999999998</v>
      </c>
    </row>
    <row r="179" spans="15:23" ht="15.75" x14ac:dyDescent="0.2">
      <c r="O179" s="210" t="s">
        <v>112</v>
      </c>
      <c r="P179" s="209">
        <v>811</v>
      </c>
      <c r="Q179" s="208">
        <v>5</v>
      </c>
      <c r="R179" s="208">
        <v>3</v>
      </c>
      <c r="S179" s="207" t="s">
        <v>151</v>
      </c>
      <c r="T179" s="206">
        <v>800</v>
      </c>
      <c r="U179" s="205">
        <v>392156.25</v>
      </c>
      <c r="V179" s="205">
        <v>0</v>
      </c>
      <c r="W179" s="204">
        <v>0</v>
      </c>
    </row>
    <row r="180" spans="15:23" ht="15.75" x14ac:dyDescent="0.2">
      <c r="O180" s="210" t="s">
        <v>507</v>
      </c>
      <c r="P180" s="209">
        <v>811</v>
      </c>
      <c r="Q180" s="208">
        <v>5</v>
      </c>
      <c r="R180" s="208">
        <v>3</v>
      </c>
      <c r="S180" s="207" t="s">
        <v>151</v>
      </c>
      <c r="T180" s="206">
        <v>830</v>
      </c>
      <c r="U180" s="205">
        <v>392156.25</v>
      </c>
      <c r="V180" s="205">
        <v>0</v>
      </c>
      <c r="W180" s="204">
        <v>0</v>
      </c>
    </row>
    <row r="181" spans="15:23" ht="47.25" x14ac:dyDescent="0.2">
      <c r="O181" s="216" t="s">
        <v>378</v>
      </c>
      <c r="P181" s="215">
        <v>811</v>
      </c>
      <c r="Q181" s="214">
        <v>5</v>
      </c>
      <c r="R181" s="214">
        <v>3</v>
      </c>
      <c r="S181" s="213" t="s">
        <v>379</v>
      </c>
      <c r="T181" s="212" t="s">
        <v>13</v>
      </c>
      <c r="U181" s="211">
        <v>35664514.490000002</v>
      </c>
      <c r="V181" s="211">
        <v>40398624</v>
      </c>
      <c r="W181" s="200">
        <v>41398624</v>
      </c>
    </row>
    <row r="182" spans="15:23" ht="47.25" x14ac:dyDescent="0.2">
      <c r="O182" s="210" t="s">
        <v>266</v>
      </c>
      <c r="P182" s="209">
        <v>811</v>
      </c>
      <c r="Q182" s="208">
        <v>5</v>
      </c>
      <c r="R182" s="208">
        <v>3</v>
      </c>
      <c r="S182" s="207" t="s">
        <v>379</v>
      </c>
      <c r="T182" s="206">
        <v>600</v>
      </c>
      <c r="U182" s="205">
        <v>35664514.490000002</v>
      </c>
      <c r="V182" s="205">
        <v>40398624</v>
      </c>
      <c r="W182" s="204">
        <v>41398624</v>
      </c>
    </row>
    <row r="183" spans="15:23" ht="15.75" x14ac:dyDescent="0.2">
      <c r="O183" s="210" t="s">
        <v>380</v>
      </c>
      <c r="P183" s="209">
        <v>811</v>
      </c>
      <c r="Q183" s="208">
        <v>5</v>
      </c>
      <c r="R183" s="208">
        <v>3</v>
      </c>
      <c r="S183" s="207" t="s">
        <v>379</v>
      </c>
      <c r="T183" s="206">
        <v>610</v>
      </c>
      <c r="U183" s="205">
        <v>35664514.490000002</v>
      </c>
      <c r="V183" s="205">
        <v>40398624</v>
      </c>
      <c r="W183" s="204">
        <v>41398624</v>
      </c>
    </row>
    <row r="184" spans="15:23" ht="110.25" x14ac:dyDescent="0.2">
      <c r="O184" s="216" t="s">
        <v>508</v>
      </c>
      <c r="P184" s="215">
        <v>811</v>
      </c>
      <c r="Q184" s="214">
        <v>5</v>
      </c>
      <c r="R184" s="214">
        <v>3</v>
      </c>
      <c r="S184" s="213" t="s">
        <v>489</v>
      </c>
      <c r="T184" s="212" t="s">
        <v>13</v>
      </c>
      <c r="U184" s="211">
        <v>2029128</v>
      </c>
      <c r="V184" s="211">
        <v>0</v>
      </c>
      <c r="W184" s="200">
        <v>0</v>
      </c>
    </row>
    <row r="185" spans="15:23" ht="31.5" x14ac:dyDescent="0.2">
      <c r="O185" s="210" t="s">
        <v>110</v>
      </c>
      <c r="P185" s="209">
        <v>811</v>
      </c>
      <c r="Q185" s="208">
        <v>5</v>
      </c>
      <c r="R185" s="208">
        <v>3</v>
      </c>
      <c r="S185" s="207" t="s">
        <v>489</v>
      </c>
      <c r="T185" s="206">
        <v>200</v>
      </c>
      <c r="U185" s="205">
        <v>2029128</v>
      </c>
      <c r="V185" s="205">
        <v>0</v>
      </c>
      <c r="W185" s="204">
        <v>0</v>
      </c>
    </row>
    <row r="186" spans="15:23" ht="47.25" x14ac:dyDescent="0.2">
      <c r="O186" s="210" t="s">
        <v>111</v>
      </c>
      <c r="P186" s="209">
        <v>811</v>
      </c>
      <c r="Q186" s="208">
        <v>5</v>
      </c>
      <c r="R186" s="208">
        <v>3</v>
      </c>
      <c r="S186" s="207" t="s">
        <v>489</v>
      </c>
      <c r="T186" s="206">
        <v>240</v>
      </c>
      <c r="U186" s="205">
        <v>2029128</v>
      </c>
      <c r="V186" s="205">
        <v>0</v>
      </c>
      <c r="W186" s="204">
        <v>0</v>
      </c>
    </row>
    <row r="187" spans="15:23" ht="78.75" x14ac:dyDescent="0.2">
      <c r="O187" s="216" t="s">
        <v>463</v>
      </c>
      <c r="P187" s="215">
        <v>811</v>
      </c>
      <c r="Q187" s="214">
        <v>5</v>
      </c>
      <c r="R187" s="214">
        <v>3</v>
      </c>
      <c r="S187" s="213" t="s">
        <v>464</v>
      </c>
      <c r="T187" s="212" t="s">
        <v>13</v>
      </c>
      <c r="U187" s="211">
        <v>10120000</v>
      </c>
      <c r="V187" s="211">
        <v>0</v>
      </c>
      <c r="W187" s="200">
        <v>0</v>
      </c>
    </row>
    <row r="188" spans="15:23" ht="47.25" x14ac:dyDescent="0.2">
      <c r="O188" s="210" t="s">
        <v>266</v>
      </c>
      <c r="P188" s="209">
        <v>811</v>
      </c>
      <c r="Q188" s="208">
        <v>5</v>
      </c>
      <c r="R188" s="208">
        <v>3</v>
      </c>
      <c r="S188" s="207" t="s">
        <v>464</v>
      </c>
      <c r="T188" s="206">
        <v>600</v>
      </c>
      <c r="U188" s="205">
        <v>10120000</v>
      </c>
      <c r="V188" s="205">
        <v>0</v>
      </c>
      <c r="W188" s="204">
        <v>0</v>
      </c>
    </row>
    <row r="189" spans="15:23" ht="15.75" x14ac:dyDescent="0.2">
      <c r="O189" s="210" t="s">
        <v>380</v>
      </c>
      <c r="P189" s="209">
        <v>811</v>
      </c>
      <c r="Q189" s="208">
        <v>5</v>
      </c>
      <c r="R189" s="208">
        <v>3</v>
      </c>
      <c r="S189" s="207" t="s">
        <v>464</v>
      </c>
      <c r="T189" s="206">
        <v>610</v>
      </c>
      <c r="U189" s="205">
        <v>10120000</v>
      </c>
      <c r="V189" s="205">
        <v>0</v>
      </c>
      <c r="W189" s="204">
        <v>0</v>
      </c>
    </row>
    <row r="190" spans="15:23" ht="126" x14ac:dyDescent="0.2">
      <c r="O190" s="216" t="s">
        <v>317</v>
      </c>
      <c r="P190" s="215">
        <v>811</v>
      </c>
      <c r="Q190" s="214">
        <v>5</v>
      </c>
      <c r="R190" s="214">
        <v>3</v>
      </c>
      <c r="S190" s="213" t="s">
        <v>318</v>
      </c>
      <c r="T190" s="212" t="s">
        <v>13</v>
      </c>
      <c r="U190" s="211">
        <v>0</v>
      </c>
      <c r="V190" s="211">
        <v>29862200</v>
      </c>
      <c r="W190" s="200">
        <v>0</v>
      </c>
    </row>
    <row r="191" spans="15:23" ht="47.25" x14ac:dyDescent="0.2">
      <c r="O191" s="210" t="s">
        <v>295</v>
      </c>
      <c r="P191" s="209">
        <v>811</v>
      </c>
      <c r="Q191" s="208">
        <v>5</v>
      </c>
      <c r="R191" s="208">
        <v>3</v>
      </c>
      <c r="S191" s="207" t="s">
        <v>318</v>
      </c>
      <c r="T191" s="206">
        <v>400</v>
      </c>
      <c r="U191" s="205">
        <v>0</v>
      </c>
      <c r="V191" s="205">
        <v>29862200</v>
      </c>
      <c r="W191" s="204">
        <v>0</v>
      </c>
    </row>
    <row r="192" spans="15:23" ht="15.75" x14ac:dyDescent="0.2">
      <c r="O192" s="210" t="s">
        <v>296</v>
      </c>
      <c r="P192" s="209">
        <v>811</v>
      </c>
      <c r="Q192" s="208">
        <v>5</v>
      </c>
      <c r="R192" s="208">
        <v>3</v>
      </c>
      <c r="S192" s="207" t="s">
        <v>318</v>
      </c>
      <c r="T192" s="206">
        <v>410</v>
      </c>
      <c r="U192" s="205">
        <v>0</v>
      </c>
      <c r="V192" s="205">
        <v>29862200</v>
      </c>
      <c r="W192" s="204">
        <v>0</v>
      </c>
    </row>
    <row r="193" spans="15:23" ht="126" x14ac:dyDescent="0.2">
      <c r="O193" s="216" t="s">
        <v>509</v>
      </c>
      <c r="P193" s="215">
        <v>811</v>
      </c>
      <c r="Q193" s="214">
        <v>5</v>
      </c>
      <c r="R193" s="214">
        <v>3</v>
      </c>
      <c r="S193" s="213" t="s">
        <v>381</v>
      </c>
      <c r="T193" s="212" t="s">
        <v>13</v>
      </c>
      <c r="U193" s="211">
        <v>1410072</v>
      </c>
      <c r="V193" s="211">
        <v>0</v>
      </c>
      <c r="W193" s="200">
        <v>0</v>
      </c>
    </row>
    <row r="194" spans="15:23" ht="31.5" x14ac:dyDescent="0.2">
      <c r="O194" s="210" t="s">
        <v>110</v>
      </c>
      <c r="P194" s="209">
        <v>811</v>
      </c>
      <c r="Q194" s="208">
        <v>5</v>
      </c>
      <c r="R194" s="208">
        <v>3</v>
      </c>
      <c r="S194" s="207" t="s">
        <v>381</v>
      </c>
      <c r="T194" s="206">
        <v>200</v>
      </c>
      <c r="U194" s="205">
        <v>1410072</v>
      </c>
      <c r="V194" s="205">
        <v>0</v>
      </c>
      <c r="W194" s="204">
        <v>0</v>
      </c>
    </row>
    <row r="195" spans="15:23" ht="47.25" x14ac:dyDescent="0.2">
      <c r="O195" s="210" t="s">
        <v>111</v>
      </c>
      <c r="P195" s="209">
        <v>811</v>
      </c>
      <c r="Q195" s="208">
        <v>5</v>
      </c>
      <c r="R195" s="208">
        <v>3</v>
      </c>
      <c r="S195" s="207" t="s">
        <v>381</v>
      </c>
      <c r="T195" s="206">
        <v>240</v>
      </c>
      <c r="U195" s="205">
        <v>1410072</v>
      </c>
      <c r="V195" s="205">
        <v>0</v>
      </c>
      <c r="W195" s="204">
        <v>0</v>
      </c>
    </row>
    <row r="196" spans="15:23" ht="157.5" x14ac:dyDescent="0.2">
      <c r="O196" s="216" t="s">
        <v>510</v>
      </c>
      <c r="P196" s="215">
        <v>811</v>
      </c>
      <c r="Q196" s="214">
        <v>5</v>
      </c>
      <c r="R196" s="214">
        <v>3</v>
      </c>
      <c r="S196" s="213" t="s">
        <v>511</v>
      </c>
      <c r="T196" s="212" t="s">
        <v>13</v>
      </c>
      <c r="U196" s="211">
        <v>39998</v>
      </c>
      <c r="V196" s="211">
        <v>0</v>
      </c>
      <c r="W196" s="200">
        <v>0</v>
      </c>
    </row>
    <row r="197" spans="15:23" ht="31.5" x14ac:dyDescent="0.2">
      <c r="O197" s="210" t="s">
        <v>110</v>
      </c>
      <c r="P197" s="209">
        <v>811</v>
      </c>
      <c r="Q197" s="208">
        <v>5</v>
      </c>
      <c r="R197" s="208">
        <v>3</v>
      </c>
      <c r="S197" s="207" t="s">
        <v>511</v>
      </c>
      <c r="T197" s="206">
        <v>200</v>
      </c>
      <c r="U197" s="205">
        <v>39998</v>
      </c>
      <c r="V197" s="205">
        <v>0</v>
      </c>
      <c r="W197" s="204">
        <v>0</v>
      </c>
    </row>
    <row r="198" spans="15:23" ht="47.25" x14ac:dyDescent="0.2">
      <c r="O198" s="210" t="s">
        <v>111</v>
      </c>
      <c r="P198" s="209">
        <v>811</v>
      </c>
      <c r="Q198" s="208">
        <v>5</v>
      </c>
      <c r="R198" s="208">
        <v>3</v>
      </c>
      <c r="S198" s="207" t="s">
        <v>511</v>
      </c>
      <c r="T198" s="206">
        <v>240</v>
      </c>
      <c r="U198" s="205">
        <v>39998</v>
      </c>
      <c r="V198" s="205">
        <v>0</v>
      </c>
      <c r="W198" s="204">
        <v>0</v>
      </c>
    </row>
    <row r="199" spans="15:23" ht="141.75" x14ac:dyDescent="0.2">
      <c r="O199" s="216" t="s">
        <v>405</v>
      </c>
      <c r="P199" s="215">
        <v>811</v>
      </c>
      <c r="Q199" s="214">
        <v>5</v>
      </c>
      <c r="R199" s="214">
        <v>3</v>
      </c>
      <c r="S199" s="213" t="s">
        <v>323</v>
      </c>
      <c r="T199" s="212" t="s">
        <v>13</v>
      </c>
      <c r="U199" s="211">
        <v>0</v>
      </c>
      <c r="V199" s="211">
        <v>454755</v>
      </c>
      <c r="W199" s="200">
        <v>0</v>
      </c>
    </row>
    <row r="200" spans="15:23" ht="47.25" x14ac:dyDescent="0.2">
      <c r="O200" s="210" t="s">
        <v>295</v>
      </c>
      <c r="P200" s="209">
        <v>811</v>
      </c>
      <c r="Q200" s="208">
        <v>5</v>
      </c>
      <c r="R200" s="208">
        <v>3</v>
      </c>
      <c r="S200" s="207" t="s">
        <v>323</v>
      </c>
      <c r="T200" s="206">
        <v>400</v>
      </c>
      <c r="U200" s="205">
        <v>0</v>
      </c>
      <c r="V200" s="205">
        <v>454755</v>
      </c>
      <c r="W200" s="204">
        <v>0</v>
      </c>
    </row>
    <row r="201" spans="15:23" ht="15.75" x14ac:dyDescent="0.2">
      <c r="O201" s="210" t="s">
        <v>296</v>
      </c>
      <c r="P201" s="209">
        <v>811</v>
      </c>
      <c r="Q201" s="208">
        <v>5</v>
      </c>
      <c r="R201" s="208">
        <v>3</v>
      </c>
      <c r="S201" s="207" t="s">
        <v>323</v>
      </c>
      <c r="T201" s="206">
        <v>410</v>
      </c>
      <c r="U201" s="205">
        <v>0</v>
      </c>
      <c r="V201" s="205">
        <v>454755</v>
      </c>
      <c r="W201" s="204">
        <v>0</v>
      </c>
    </row>
    <row r="202" spans="15:23" ht="15.75" x14ac:dyDescent="0.2">
      <c r="O202" s="216" t="s">
        <v>152</v>
      </c>
      <c r="P202" s="215">
        <v>811</v>
      </c>
      <c r="Q202" s="214">
        <v>8</v>
      </c>
      <c r="R202" s="214">
        <v>0</v>
      </c>
      <c r="S202" s="213" t="s">
        <v>13</v>
      </c>
      <c r="T202" s="212" t="s">
        <v>13</v>
      </c>
      <c r="U202" s="211">
        <v>8310329</v>
      </c>
      <c r="V202" s="211">
        <v>0</v>
      </c>
      <c r="W202" s="200">
        <v>0</v>
      </c>
    </row>
    <row r="203" spans="15:23" ht="15.75" x14ac:dyDescent="0.2">
      <c r="O203" s="216" t="s">
        <v>153</v>
      </c>
      <c r="P203" s="215">
        <v>811</v>
      </c>
      <c r="Q203" s="214">
        <v>8</v>
      </c>
      <c r="R203" s="214">
        <v>1</v>
      </c>
      <c r="S203" s="213" t="s">
        <v>13</v>
      </c>
      <c r="T203" s="212" t="s">
        <v>13</v>
      </c>
      <c r="U203" s="211">
        <v>8310329</v>
      </c>
      <c r="V203" s="211">
        <v>0</v>
      </c>
      <c r="W203" s="200">
        <v>0</v>
      </c>
    </row>
    <row r="204" spans="15:23" ht="31.5" x14ac:dyDescent="0.2">
      <c r="O204" s="216" t="s">
        <v>108</v>
      </c>
      <c r="P204" s="215">
        <v>811</v>
      </c>
      <c r="Q204" s="214">
        <v>8</v>
      </c>
      <c r="R204" s="214">
        <v>1</v>
      </c>
      <c r="S204" s="213" t="s">
        <v>109</v>
      </c>
      <c r="T204" s="212" t="s">
        <v>13</v>
      </c>
      <c r="U204" s="211">
        <v>8310329</v>
      </c>
      <c r="V204" s="211">
        <v>0</v>
      </c>
      <c r="W204" s="200">
        <v>0</v>
      </c>
    </row>
    <row r="205" spans="15:23" ht="63" x14ac:dyDescent="0.2">
      <c r="O205" s="216" t="s">
        <v>154</v>
      </c>
      <c r="P205" s="215">
        <v>811</v>
      </c>
      <c r="Q205" s="214">
        <v>8</v>
      </c>
      <c r="R205" s="214">
        <v>1</v>
      </c>
      <c r="S205" s="213" t="s">
        <v>155</v>
      </c>
      <c r="T205" s="212" t="s">
        <v>13</v>
      </c>
      <c r="U205" s="211">
        <v>8310329</v>
      </c>
      <c r="V205" s="211">
        <v>0</v>
      </c>
      <c r="W205" s="200">
        <v>0</v>
      </c>
    </row>
    <row r="206" spans="15:23" ht="15.75" x14ac:dyDescent="0.2">
      <c r="O206" s="210" t="s">
        <v>114</v>
      </c>
      <c r="P206" s="209">
        <v>811</v>
      </c>
      <c r="Q206" s="208">
        <v>8</v>
      </c>
      <c r="R206" s="208">
        <v>1</v>
      </c>
      <c r="S206" s="207" t="s">
        <v>155</v>
      </c>
      <c r="T206" s="206">
        <v>500</v>
      </c>
      <c r="U206" s="205">
        <v>8310329</v>
      </c>
      <c r="V206" s="205">
        <v>0</v>
      </c>
      <c r="W206" s="204">
        <v>0</v>
      </c>
    </row>
    <row r="207" spans="15:23" ht="15.75" x14ac:dyDescent="0.2">
      <c r="O207" s="210" t="s">
        <v>115</v>
      </c>
      <c r="P207" s="209">
        <v>811</v>
      </c>
      <c r="Q207" s="208">
        <v>8</v>
      </c>
      <c r="R207" s="208">
        <v>1</v>
      </c>
      <c r="S207" s="207" t="s">
        <v>155</v>
      </c>
      <c r="T207" s="206">
        <v>540</v>
      </c>
      <c r="U207" s="205">
        <v>8310329</v>
      </c>
      <c r="V207" s="205">
        <v>0</v>
      </c>
      <c r="W207" s="204">
        <v>0</v>
      </c>
    </row>
    <row r="208" spans="15:23" ht="15.75" x14ac:dyDescent="0.2">
      <c r="O208" s="216" t="s">
        <v>156</v>
      </c>
      <c r="P208" s="215">
        <v>811</v>
      </c>
      <c r="Q208" s="214">
        <v>10</v>
      </c>
      <c r="R208" s="214">
        <v>0</v>
      </c>
      <c r="S208" s="213" t="s">
        <v>13</v>
      </c>
      <c r="T208" s="212" t="s">
        <v>13</v>
      </c>
      <c r="U208" s="211">
        <v>618116</v>
      </c>
      <c r="V208" s="211">
        <v>618116</v>
      </c>
      <c r="W208" s="200">
        <v>618116</v>
      </c>
    </row>
    <row r="209" spans="15:23" ht="15.75" x14ac:dyDescent="0.2">
      <c r="O209" s="216" t="s">
        <v>157</v>
      </c>
      <c r="P209" s="215">
        <v>811</v>
      </c>
      <c r="Q209" s="214">
        <v>10</v>
      </c>
      <c r="R209" s="214">
        <v>1</v>
      </c>
      <c r="S209" s="213" t="s">
        <v>13</v>
      </c>
      <c r="T209" s="212" t="s">
        <v>13</v>
      </c>
      <c r="U209" s="211">
        <v>610116</v>
      </c>
      <c r="V209" s="211">
        <v>610116</v>
      </c>
      <c r="W209" s="200">
        <v>610116</v>
      </c>
    </row>
    <row r="210" spans="15:23" ht="31.5" x14ac:dyDescent="0.2">
      <c r="O210" s="216" t="s">
        <v>108</v>
      </c>
      <c r="P210" s="215">
        <v>811</v>
      </c>
      <c r="Q210" s="214">
        <v>10</v>
      </c>
      <c r="R210" s="214">
        <v>1</v>
      </c>
      <c r="S210" s="213" t="s">
        <v>109</v>
      </c>
      <c r="T210" s="212" t="s">
        <v>13</v>
      </c>
      <c r="U210" s="211">
        <v>610116</v>
      </c>
      <c r="V210" s="211">
        <v>610116</v>
      </c>
      <c r="W210" s="200">
        <v>610116</v>
      </c>
    </row>
    <row r="211" spans="15:23" ht="31.5" x14ac:dyDescent="0.2">
      <c r="O211" s="216" t="s">
        <v>158</v>
      </c>
      <c r="P211" s="215">
        <v>811</v>
      </c>
      <c r="Q211" s="214">
        <v>10</v>
      </c>
      <c r="R211" s="214">
        <v>1</v>
      </c>
      <c r="S211" s="213" t="s">
        <v>159</v>
      </c>
      <c r="T211" s="212" t="s">
        <v>13</v>
      </c>
      <c r="U211" s="211">
        <v>610116</v>
      </c>
      <c r="V211" s="211">
        <v>610116</v>
      </c>
      <c r="W211" s="200">
        <v>610116</v>
      </c>
    </row>
    <row r="212" spans="15:23" ht="31.5" x14ac:dyDescent="0.2">
      <c r="O212" s="210" t="s">
        <v>160</v>
      </c>
      <c r="P212" s="209">
        <v>811</v>
      </c>
      <c r="Q212" s="208">
        <v>10</v>
      </c>
      <c r="R212" s="208">
        <v>1</v>
      </c>
      <c r="S212" s="207" t="s">
        <v>159</v>
      </c>
      <c r="T212" s="206">
        <v>300</v>
      </c>
      <c r="U212" s="205">
        <v>610116</v>
      </c>
      <c r="V212" s="205">
        <v>610116</v>
      </c>
      <c r="W212" s="204">
        <v>610116</v>
      </c>
    </row>
    <row r="213" spans="15:23" ht="31.5" x14ac:dyDescent="0.2">
      <c r="O213" s="210" t="s">
        <v>161</v>
      </c>
      <c r="P213" s="209">
        <v>811</v>
      </c>
      <c r="Q213" s="208">
        <v>10</v>
      </c>
      <c r="R213" s="208">
        <v>1</v>
      </c>
      <c r="S213" s="207" t="s">
        <v>159</v>
      </c>
      <c r="T213" s="206">
        <v>310</v>
      </c>
      <c r="U213" s="205">
        <v>610116</v>
      </c>
      <c r="V213" s="205">
        <v>610116</v>
      </c>
      <c r="W213" s="204">
        <v>610116</v>
      </c>
    </row>
    <row r="214" spans="15:23" ht="15.75" x14ac:dyDescent="0.2">
      <c r="O214" s="216" t="s">
        <v>325</v>
      </c>
      <c r="P214" s="215">
        <v>811</v>
      </c>
      <c r="Q214" s="214">
        <v>10</v>
      </c>
      <c r="R214" s="214">
        <v>3</v>
      </c>
      <c r="S214" s="213" t="s">
        <v>13</v>
      </c>
      <c r="T214" s="212" t="s">
        <v>13</v>
      </c>
      <c r="U214" s="211">
        <v>8000</v>
      </c>
      <c r="V214" s="211">
        <v>8000</v>
      </c>
      <c r="W214" s="200">
        <v>8000</v>
      </c>
    </row>
    <row r="215" spans="15:23" ht="31.5" x14ac:dyDescent="0.2">
      <c r="O215" s="216" t="s">
        <v>108</v>
      </c>
      <c r="P215" s="215">
        <v>811</v>
      </c>
      <c r="Q215" s="214">
        <v>10</v>
      </c>
      <c r="R215" s="214">
        <v>3</v>
      </c>
      <c r="S215" s="213" t="s">
        <v>109</v>
      </c>
      <c r="T215" s="212" t="s">
        <v>13</v>
      </c>
      <c r="U215" s="211">
        <v>8000</v>
      </c>
      <c r="V215" s="211">
        <v>8000</v>
      </c>
      <c r="W215" s="200">
        <v>8000</v>
      </c>
    </row>
    <row r="216" spans="15:23" ht="63" x14ac:dyDescent="0.2">
      <c r="O216" s="216" t="s">
        <v>326</v>
      </c>
      <c r="P216" s="215">
        <v>811</v>
      </c>
      <c r="Q216" s="214">
        <v>10</v>
      </c>
      <c r="R216" s="214">
        <v>3</v>
      </c>
      <c r="S216" s="213" t="s">
        <v>327</v>
      </c>
      <c r="T216" s="212" t="s">
        <v>13</v>
      </c>
      <c r="U216" s="211">
        <v>8000</v>
      </c>
      <c r="V216" s="211">
        <v>8000</v>
      </c>
      <c r="W216" s="200">
        <v>8000</v>
      </c>
    </row>
    <row r="217" spans="15:23" ht="31.5" x14ac:dyDescent="0.2">
      <c r="O217" s="210" t="s">
        <v>160</v>
      </c>
      <c r="P217" s="209">
        <v>811</v>
      </c>
      <c r="Q217" s="208">
        <v>10</v>
      </c>
      <c r="R217" s="208">
        <v>3</v>
      </c>
      <c r="S217" s="207" t="s">
        <v>327</v>
      </c>
      <c r="T217" s="206">
        <v>300</v>
      </c>
      <c r="U217" s="205">
        <v>8000</v>
      </c>
      <c r="V217" s="205">
        <v>8000</v>
      </c>
      <c r="W217" s="204">
        <v>8000</v>
      </c>
    </row>
    <row r="218" spans="15:23" ht="31.5" x14ac:dyDescent="0.2">
      <c r="O218" s="210" t="s">
        <v>161</v>
      </c>
      <c r="P218" s="209">
        <v>811</v>
      </c>
      <c r="Q218" s="208">
        <v>10</v>
      </c>
      <c r="R218" s="208">
        <v>3</v>
      </c>
      <c r="S218" s="207" t="s">
        <v>327</v>
      </c>
      <c r="T218" s="206">
        <v>310</v>
      </c>
      <c r="U218" s="205">
        <v>8000</v>
      </c>
      <c r="V218" s="205">
        <v>8000</v>
      </c>
      <c r="W218" s="204">
        <v>8000</v>
      </c>
    </row>
    <row r="219" spans="15:23" ht="15.75" x14ac:dyDescent="0.2">
      <c r="O219" s="216" t="s">
        <v>162</v>
      </c>
      <c r="P219" s="215">
        <v>811</v>
      </c>
      <c r="Q219" s="214">
        <v>11</v>
      </c>
      <c r="R219" s="214">
        <v>0</v>
      </c>
      <c r="S219" s="213" t="s">
        <v>13</v>
      </c>
      <c r="T219" s="212" t="s">
        <v>13</v>
      </c>
      <c r="U219" s="211">
        <v>2325200</v>
      </c>
      <c r="V219" s="211">
        <v>0</v>
      </c>
      <c r="W219" s="200">
        <v>0</v>
      </c>
    </row>
    <row r="220" spans="15:23" ht="15.75" x14ac:dyDescent="0.2">
      <c r="O220" s="216" t="s">
        <v>163</v>
      </c>
      <c r="P220" s="215">
        <v>811</v>
      </c>
      <c r="Q220" s="214">
        <v>11</v>
      </c>
      <c r="R220" s="214">
        <v>2</v>
      </c>
      <c r="S220" s="213" t="s">
        <v>13</v>
      </c>
      <c r="T220" s="212" t="s">
        <v>13</v>
      </c>
      <c r="U220" s="211">
        <v>2325200</v>
      </c>
      <c r="V220" s="211">
        <v>0</v>
      </c>
      <c r="W220" s="200">
        <v>0</v>
      </c>
    </row>
    <row r="221" spans="15:23" ht="31.5" x14ac:dyDescent="0.2">
      <c r="O221" s="216" t="s">
        <v>108</v>
      </c>
      <c r="P221" s="215">
        <v>811</v>
      </c>
      <c r="Q221" s="214">
        <v>11</v>
      </c>
      <c r="R221" s="214">
        <v>2</v>
      </c>
      <c r="S221" s="213" t="s">
        <v>109</v>
      </c>
      <c r="T221" s="212" t="s">
        <v>13</v>
      </c>
      <c r="U221" s="211">
        <v>2325200</v>
      </c>
      <c r="V221" s="211">
        <v>0</v>
      </c>
      <c r="W221" s="200">
        <v>0</v>
      </c>
    </row>
    <row r="222" spans="15:23" ht="126" x14ac:dyDescent="0.2">
      <c r="O222" s="216" t="s">
        <v>164</v>
      </c>
      <c r="P222" s="215">
        <v>811</v>
      </c>
      <c r="Q222" s="214">
        <v>11</v>
      </c>
      <c r="R222" s="214">
        <v>2</v>
      </c>
      <c r="S222" s="213" t="s">
        <v>165</v>
      </c>
      <c r="T222" s="212" t="s">
        <v>13</v>
      </c>
      <c r="U222" s="211">
        <v>2325200</v>
      </c>
      <c r="V222" s="211">
        <v>0</v>
      </c>
      <c r="W222" s="200">
        <v>0</v>
      </c>
    </row>
    <row r="223" spans="15:23" ht="15.75" x14ac:dyDescent="0.2">
      <c r="O223" s="210" t="s">
        <v>114</v>
      </c>
      <c r="P223" s="209">
        <v>811</v>
      </c>
      <c r="Q223" s="208">
        <v>11</v>
      </c>
      <c r="R223" s="208">
        <v>2</v>
      </c>
      <c r="S223" s="207" t="s">
        <v>165</v>
      </c>
      <c r="T223" s="206">
        <v>500</v>
      </c>
      <c r="U223" s="205">
        <v>2325200</v>
      </c>
      <c r="V223" s="205">
        <v>0</v>
      </c>
      <c r="W223" s="204">
        <v>0</v>
      </c>
    </row>
    <row r="224" spans="15:23" ht="15.75" x14ac:dyDescent="0.2">
      <c r="O224" s="210" t="s">
        <v>115</v>
      </c>
      <c r="P224" s="209">
        <v>811</v>
      </c>
      <c r="Q224" s="208">
        <v>11</v>
      </c>
      <c r="R224" s="208">
        <v>2</v>
      </c>
      <c r="S224" s="207" t="s">
        <v>165</v>
      </c>
      <c r="T224" s="206">
        <v>540</v>
      </c>
      <c r="U224" s="205">
        <v>2325200</v>
      </c>
      <c r="V224" s="205">
        <v>0</v>
      </c>
      <c r="W224" s="204">
        <v>0</v>
      </c>
    </row>
    <row r="225" spans="15:23" ht="15.75" x14ac:dyDescent="0.2">
      <c r="O225" s="216" t="s">
        <v>166</v>
      </c>
      <c r="P225" s="215">
        <v>811</v>
      </c>
      <c r="Q225" s="214">
        <v>99</v>
      </c>
      <c r="R225" s="214">
        <v>0</v>
      </c>
      <c r="S225" s="213" t="s">
        <v>13</v>
      </c>
      <c r="T225" s="212" t="s">
        <v>13</v>
      </c>
      <c r="U225" s="211">
        <v>0</v>
      </c>
      <c r="V225" s="211">
        <v>1714370</v>
      </c>
      <c r="W225" s="200">
        <v>3630355</v>
      </c>
    </row>
    <row r="226" spans="15:23" ht="15.75" x14ac:dyDescent="0.2">
      <c r="O226" s="216" t="s">
        <v>166</v>
      </c>
      <c r="P226" s="215">
        <v>811</v>
      </c>
      <c r="Q226" s="214">
        <v>99</v>
      </c>
      <c r="R226" s="214">
        <v>99</v>
      </c>
      <c r="S226" s="213" t="s">
        <v>13</v>
      </c>
      <c r="T226" s="212" t="s">
        <v>13</v>
      </c>
      <c r="U226" s="211">
        <v>0</v>
      </c>
      <c r="V226" s="211">
        <v>1714370</v>
      </c>
      <c r="W226" s="200">
        <v>3630355</v>
      </c>
    </row>
    <row r="227" spans="15:23" ht="31.5" x14ac:dyDescent="0.2">
      <c r="O227" s="216" t="s">
        <v>108</v>
      </c>
      <c r="P227" s="215">
        <v>811</v>
      </c>
      <c r="Q227" s="214">
        <v>99</v>
      </c>
      <c r="R227" s="214">
        <v>99</v>
      </c>
      <c r="S227" s="213" t="s">
        <v>109</v>
      </c>
      <c r="T227" s="212" t="s">
        <v>13</v>
      </c>
      <c r="U227" s="211">
        <v>0</v>
      </c>
      <c r="V227" s="211">
        <v>1714370</v>
      </c>
      <c r="W227" s="200">
        <v>3630355</v>
      </c>
    </row>
    <row r="228" spans="15:23" ht="15.75" x14ac:dyDescent="0.2">
      <c r="O228" s="216" t="s">
        <v>166</v>
      </c>
      <c r="P228" s="215">
        <v>811</v>
      </c>
      <c r="Q228" s="214">
        <v>99</v>
      </c>
      <c r="R228" s="214">
        <v>99</v>
      </c>
      <c r="S228" s="213" t="s">
        <v>167</v>
      </c>
      <c r="T228" s="212" t="s">
        <v>13</v>
      </c>
      <c r="U228" s="211">
        <v>0</v>
      </c>
      <c r="V228" s="211">
        <v>1714370</v>
      </c>
      <c r="W228" s="200">
        <v>3630355</v>
      </c>
    </row>
    <row r="229" spans="15:23" ht="15.75" x14ac:dyDescent="0.2">
      <c r="O229" s="210" t="s">
        <v>166</v>
      </c>
      <c r="P229" s="209">
        <v>811</v>
      </c>
      <c r="Q229" s="208">
        <v>99</v>
      </c>
      <c r="R229" s="208">
        <v>99</v>
      </c>
      <c r="S229" s="207" t="s">
        <v>167</v>
      </c>
      <c r="T229" s="206">
        <v>900</v>
      </c>
      <c r="U229" s="205">
        <v>0</v>
      </c>
      <c r="V229" s="205">
        <v>1714370</v>
      </c>
      <c r="W229" s="204">
        <v>3630355</v>
      </c>
    </row>
    <row r="230" spans="15:23" ht="15.75" x14ac:dyDescent="0.2">
      <c r="O230" s="210" t="s">
        <v>166</v>
      </c>
      <c r="P230" s="209">
        <v>811</v>
      </c>
      <c r="Q230" s="208">
        <v>99</v>
      </c>
      <c r="R230" s="208">
        <v>99</v>
      </c>
      <c r="S230" s="207" t="s">
        <v>167</v>
      </c>
      <c r="T230" s="206">
        <v>990</v>
      </c>
      <c r="U230" s="205">
        <v>0</v>
      </c>
      <c r="V230" s="205">
        <v>1714370</v>
      </c>
      <c r="W230" s="204">
        <v>3630355</v>
      </c>
    </row>
    <row r="231" spans="15:23" ht="15.75" x14ac:dyDescent="0.2">
      <c r="O231" s="203" t="s">
        <v>38</v>
      </c>
      <c r="P231" s="202"/>
      <c r="Q231" s="202"/>
      <c r="R231" s="202"/>
      <c r="S231" s="202"/>
      <c r="T231" s="202"/>
      <c r="U231" s="200">
        <v>382451945.04000002</v>
      </c>
      <c r="V231" s="201">
        <v>204961531.06</v>
      </c>
      <c r="W231" s="200">
        <v>239097445.78999999</v>
      </c>
    </row>
  </sheetData>
  <mergeCells count="17">
    <mergeCell ref="B14:L14"/>
    <mergeCell ref="Y14:AA14"/>
    <mergeCell ref="U9:U10"/>
    <mergeCell ref="V9:V10"/>
    <mergeCell ref="W9:W10"/>
    <mergeCell ref="B12:L12"/>
    <mergeCell ref="Y12:AA12"/>
    <mergeCell ref="O9:O10"/>
    <mergeCell ref="P9:P10"/>
    <mergeCell ref="Q9:Q10"/>
    <mergeCell ref="R9:R10"/>
    <mergeCell ref="S9:S10"/>
    <mergeCell ref="T9:T10"/>
    <mergeCell ref="U1:X4"/>
    <mergeCell ref="O6:W6"/>
    <mergeCell ref="B13:L13"/>
    <mergeCell ref="Y13:AA13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C20" sqref="C20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15.75" x14ac:dyDescent="0.25">
      <c r="A1" s="72"/>
      <c r="B1" s="72"/>
      <c r="C1" s="307" t="s">
        <v>29</v>
      </c>
      <c r="D1" s="307"/>
      <c r="E1" s="307"/>
    </row>
    <row r="2" spans="1:5" ht="51" customHeight="1" x14ac:dyDescent="0.25">
      <c r="A2" s="72"/>
      <c r="B2" s="72"/>
      <c r="C2" s="308" t="s">
        <v>516</v>
      </c>
      <c r="D2" s="308"/>
      <c r="E2" s="308"/>
    </row>
    <row r="3" spans="1:5" ht="19.5" customHeight="1" x14ac:dyDescent="0.25">
      <c r="A3" s="75"/>
      <c r="B3" s="75"/>
      <c r="C3" s="308"/>
      <c r="D3" s="308"/>
      <c r="E3" s="308"/>
    </row>
    <row r="4" spans="1:5" x14ac:dyDescent="0.25">
      <c r="A4" s="311" t="s">
        <v>470</v>
      </c>
      <c r="B4" s="311"/>
      <c r="C4" s="311"/>
      <c r="D4" s="311"/>
      <c r="E4" s="311"/>
    </row>
    <row r="5" spans="1:5" ht="23.25" customHeight="1" x14ac:dyDescent="0.25">
      <c r="A5" s="312"/>
      <c r="B5" s="312"/>
      <c r="C5" s="312"/>
      <c r="D5" s="312"/>
      <c r="E5" s="312"/>
    </row>
    <row r="6" spans="1:5" ht="18.75" x14ac:dyDescent="0.3">
      <c r="A6" s="76"/>
      <c r="B6" s="76"/>
      <c r="C6" s="76"/>
      <c r="D6" s="76"/>
      <c r="E6" s="76"/>
    </row>
    <row r="7" spans="1:5" ht="15.75" x14ac:dyDescent="0.25">
      <c r="A7" s="77"/>
      <c r="B7" s="77"/>
      <c r="C7" s="74"/>
      <c r="D7" s="73"/>
      <c r="E7" s="166" t="s">
        <v>32</v>
      </c>
    </row>
    <row r="8" spans="1:5" x14ac:dyDescent="0.25">
      <c r="A8" s="313" t="s">
        <v>33</v>
      </c>
      <c r="B8" s="313" t="s">
        <v>34</v>
      </c>
      <c r="C8" s="316" t="s">
        <v>35</v>
      </c>
      <c r="D8" s="317"/>
      <c r="E8" s="318"/>
    </row>
    <row r="9" spans="1:5" x14ac:dyDescent="0.25">
      <c r="A9" s="314"/>
      <c r="B9" s="314"/>
      <c r="C9" s="319"/>
      <c r="D9" s="320"/>
      <c r="E9" s="321"/>
    </row>
    <row r="10" spans="1:5" x14ac:dyDescent="0.25">
      <c r="A10" s="314"/>
      <c r="B10" s="314"/>
      <c r="C10" s="319"/>
      <c r="D10" s="320"/>
      <c r="E10" s="321"/>
    </row>
    <row r="11" spans="1:5" x14ac:dyDescent="0.25">
      <c r="A11" s="314"/>
      <c r="B11" s="314"/>
      <c r="C11" s="319"/>
      <c r="D11" s="320"/>
      <c r="E11" s="321"/>
    </row>
    <row r="12" spans="1:5" x14ac:dyDescent="0.25">
      <c r="A12" s="314"/>
      <c r="B12" s="314"/>
      <c r="C12" s="319"/>
      <c r="D12" s="320"/>
      <c r="E12" s="321"/>
    </row>
    <row r="13" spans="1:5" x14ac:dyDescent="0.25">
      <c r="A13" s="314"/>
      <c r="B13" s="314"/>
      <c r="C13" s="322"/>
      <c r="D13" s="323"/>
      <c r="E13" s="324"/>
    </row>
    <row r="14" spans="1:5" ht="75.75" customHeight="1" x14ac:dyDescent="0.25">
      <c r="A14" s="315"/>
      <c r="B14" s="315"/>
      <c r="C14" s="78" t="s">
        <v>107</v>
      </c>
      <c r="D14" s="79" t="s">
        <v>383</v>
      </c>
      <c r="E14" s="78" t="s">
        <v>436</v>
      </c>
    </row>
    <row r="15" spans="1:5" ht="15.75" x14ac:dyDescent="0.25">
      <c r="A15" s="80">
        <v>1</v>
      </c>
      <c r="B15" s="80">
        <v>2</v>
      </c>
      <c r="C15" s="81">
        <v>3</v>
      </c>
      <c r="D15" s="79">
        <v>4</v>
      </c>
      <c r="E15" s="79">
        <v>5</v>
      </c>
    </row>
    <row r="16" spans="1:5" ht="31.5" x14ac:dyDescent="0.25">
      <c r="A16" s="83" t="s">
        <v>332</v>
      </c>
      <c r="B16" s="83" t="s">
        <v>174</v>
      </c>
      <c r="C16" s="82">
        <f>C17</f>
        <v>28666465.770000041</v>
      </c>
      <c r="D16" s="82">
        <f>D17</f>
        <v>0</v>
      </c>
      <c r="E16" s="82">
        <f>E17</f>
        <v>0</v>
      </c>
    </row>
    <row r="17" spans="1:5" ht="31.5" x14ac:dyDescent="0.25">
      <c r="A17" s="84" t="s">
        <v>333</v>
      </c>
      <c r="B17" s="84" t="s">
        <v>175</v>
      </c>
      <c r="C17" s="82">
        <f>C18+C19</f>
        <v>28666465.770000041</v>
      </c>
      <c r="D17" s="82">
        <f>D18+D19</f>
        <v>0</v>
      </c>
      <c r="E17" s="82">
        <f>E18+E19</f>
        <v>0</v>
      </c>
    </row>
    <row r="18" spans="1:5" ht="47.25" x14ac:dyDescent="0.25">
      <c r="A18" s="83" t="s">
        <v>429</v>
      </c>
      <c r="B18" s="83" t="s">
        <v>430</v>
      </c>
      <c r="C18" s="86">
        <v>-353785479.26999998</v>
      </c>
      <c r="D18" s="86">
        <v>-204961531.06</v>
      </c>
      <c r="E18" s="86">
        <v>-239097445.78999999</v>
      </c>
    </row>
    <row r="19" spans="1:5" ht="47.25" x14ac:dyDescent="0.25">
      <c r="A19" s="83" t="s">
        <v>431</v>
      </c>
      <c r="B19" s="83" t="s">
        <v>490</v>
      </c>
      <c r="C19" s="87">
        <v>382451945.04000002</v>
      </c>
      <c r="D19" s="86">
        <v>204961531.06</v>
      </c>
      <c r="E19" s="86">
        <v>239097445.78999999</v>
      </c>
    </row>
    <row r="20" spans="1:5" ht="15.75" x14ac:dyDescent="0.25">
      <c r="A20" s="309" t="s">
        <v>178</v>
      </c>
      <c r="B20" s="310"/>
      <c r="C20" s="85">
        <f>C16</f>
        <v>28666465.770000041</v>
      </c>
      <c r="D20" s="85">
        <f>D16</f>
        <v>0</v>
      </c>
      <c r="E20" s="85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B1" workbookViewId="0">
      <selection activeCell="M2" sqref="M2:R4"/>
    </sheetView>
  </sheetViews>
  <sheetFormatPr defaultRowHeight="12.75" x14ac:dyDescent="0.2"/>
  <cols>
    <col min="1" max="2" width="37" style="145" customWidth="1"/>
    <col min="3" max="3" width="20.5703125" style="145" customWidth="1"/>
    <col min="4" max="4" width="13.42578125" style="165" customWidth="1"/>
    <col min="5" max="5" width="12.28515625" style="165" customWidth="1"/>
    <col min="6" max="6" width="13.28515625" style="165" customWidth="1"/>
    <col min="7" max="8" width="13.140625" style="145" customWidth="1"/>
    <col min="9" max="9" width="12" style="145" customWidth="1"/>
    <col min="10" max="10" width="12.5703125" style="145" customWidth="1"/>
    <col min="11" max="11" width="12.85546875" style="145" customWidth="1"/>
    <col min="12" max="12" width="12" style="145" customWidth="1"/>
    <col min="13" max="13" width="11" style="145" bestFit="1" customWidth="1"/>
    <col min="14" max="14" width="12.140625" style="145" customWidth="1"/>
    <col min="15" max="15" width="11.42578125" style="145" customWidth="1"/>
    <col min="16" max="16" width="11" style="145" customWidth="1"/>
    <col min="17" max="17" width="12.42578125" style="145" customWidth="1"/>
    <col min="18" max="18" width="11" style="145" bestFit="1" customWidth="1"/>
    <col min="19" max="257" width="9.140625" style="145"/>
    <col min="258" max="258" width="37" style="145" customWidth="1"/>
    <col min="259" max="259" width="20.5703125" style="145" customWidth="1"/>
    <col min="260" max="260" width="13.42578125" style="145" customWidth="1"/>
    <col min="261" max="261" width="12.28515625" style="145" customWidth="1"/>
    <col min="262" max="262" width="9.85546875" style="145" customWidth="1"/>
    <col min="263" max="264" width="13.140625" style="145" customWidth="1"/>
    <col min="265" max="265" width="12" style="145" customWidth="1"/>
    <col min="266" max="266" width="12.5703125" style="145" customWidth="1"/>
    <col min="267" max="267" width="12.85546875" style="145" customWidth="1"/>
    <col min="268" max="268" width="12" style="145" customWidth="1"/>
    <col min="269" max="269" width="9.140625" style="145"/>
    <col min="270" max="270" width="12.140625" style="145" customWidth="1"/>
    <col min="271" max="271" width="11.42578125" style="145" customWidth="1"/>
    <col min="272" max="272" width="11" style="145" customWidth="1"/>
    <col min="273" max="273" width="12.42578125" style="145" customWidth="1"/>
    <col min="274" max="513" width="9.140625" style="145"/>
    <col min="514" max="514" width="37" style="145" customWidth="1"/>
    <col min="515" max="515" width="20.5703125" style="145" customWidth="1"/>
    <col min="516" max="516" width="13.42578125" style="145" customWidth="1"/>
    <col min="517" max="517" width="12.28515625" style="145" customWidth="1"/>
    <col min="518" max="518" width="9.85546875" style="145" customWidth="1"/>
    <col min="519" max="520" width="13.140625" style="145" customWidth="1"/>
    <col min="521" max="521" width="12" style="145" customWidth="1"/>
    <col min="522" max="522" width="12.5703125" style="145" customWidth="1"/>
    <col min="523" max="523" width="12.85546875" style="145" customWidth="1"/>
    <col min="524" max="524" width="12" style="145" customWidth="1"/>
    <col min="525" max="525" width="9.140625" style="145"/>
    <col min="526" max="526" width="12.140625" style="145" customWidth="1"/>
    <col min="527" max="527" width="11.42578125" style="145" customWidth="1"/>
    <col min="528" max="528" width="11" style="145" customWidth="1"/>
    <col min="529" max="529" width="12.42578125" style="145" customWidth="1"/>
    <col min="530" max="769" width="9.140625" style="145"/>
    <col min="770" max="770" width="37" style="145" customWidth="1"/>
    <col min="771" max="771" width="20.5703125" style="145" customWidth="1"/>
    <col min="772" max="772" width="13.42578125" style="145" customWidth="1"/>
    <col min="773" max="773" width="12.28515625" style="145" customWidth="1"/>
    <col min="774" max="774" width="9.85546875" style="145" customWidth="1"/>
    <col min="775" max="776" width="13.140625" style="145" customWidth="1"/>
    <col min="777" max="777" width="12" style="145" customWidth="1"/>
    <col min="778" max="778" width="12.5703125" style="145" customWidth="1"/>
    <col min="779" max="779" width="12.85546875" style="145" customWidth="1"/>
    <col min="780" max="780" width="12" style="145" customWidth="1"/>
    <col min="781" max="781" width="9.140625" style="145"/>
    <col min="782" max="782" width="12.140625" style="145" customWidth="1"/>
    <col min="783" max="783" width="11.42578125" style="145" customWidth="1"/>
    <col min="784" max="784" width="11" style="145" customWidth="1"/>
    <col min="785" max="785" width="12.42578125" style="145" customWidth="1"/>
    <col min="786" max="1025" width="9.140625" style="145"/>
    <col min="1026" max="1026" width="37" style="145" customWidth="1"/>
    <col min="1027" max="1027" width="20.5703125" style="145" customWidth="1"/>
    <col min="1028" max="1028" width="13.42578125" style="145" customWidth="1"/>
    <col min="1029" max="1029" width="12.28515625" style="145" customWidth="1"/>
    <col min="1030" max="1030" width="9.85546875" style="145" customWidth="1"/>
    <col min="1031" max="1032" width="13.140625" style="145" customWidth="1"/>
    <col min="1033" max="1033" width="12" style="145" customWidth="1"/>
    <col min="1034" max="1034" width="12.5703125" style="145" customWidth="1"/>
    <col min="1035" max="1035" width="12.85546875" style="145" customWidth="1"/>
    <col min="1036" max="1036" width="12" style="145" customWidth="1"/>
    <col min="1037" max="1037" width="9.140625" style="145"/>
    <col min="1038" max="1038" width="12.140625" style="145" customWidth="1"/>
    <col min="1039" max="1039" width="11.42578125" style="145" customWidth="1"/>
    <col min="1040" max="1040" width="11" style="145" customWidth="1"/>
    <col min="1041" max="1041" width="12.42578125" style="145" customWidth="1"/>
    <col min="1042" max="1281" width="9.140625" style="145"/>
    <col min="1282" max="1282" width="37" style="145" customWidth="1"/>
    <col min="1283" max="1283" width="20.5703125" style="145" customWidth="1"/>
    <col min="1284" max="1284" width="13.42578125" style="145" customWidth="1"/>
    <col min="1285" max="1285" width="12.28515625" style="145" customWidth="1"/>
    <col min="1286" max="1286" width="9.85546875" style="145" customWidth="1"/>
    <col min="1287" max="1288" width="13.140625" style="145" customWidth="1"/>
    <col min="1289" max="1289" width="12" style="145" customWidth="1"/>
    <col min="1290" max="1290" width="12.5703125" style="145" customWidth="1"/>
    <col min="1291" max="1291" width="12.85546875" style="145" customWidth="1"/>
    <col min="1292" max="1292" width="12" style="145" customWidth="1"/>
    <col min="1293" max="1293" width="9.140625" style="145"/>
    <col min="1294" max="1294" width="12.140625" style="145" customWidth="1"/>
    <col min="1295" max="1295" width="11.42578125" style="145" customWidth="1"/>
    <col min="1296" max="1296" width="11" style="145" customWidth="1"/>
    <col min="1297" max="1297" width="12.42578125" style="145" customWidth="1"/>
    <col min="1298" max="1537" width="9.140625" style="145"/>
    <col min="1538" max="1538" width="37" style="145" customWidth="1"/>
    <col min="1539" max="1539" width="20.5703125" style="145" customWidth="1"/>
    <col min="1540" max="1540" width="13.42578125" style="145" customWidth="1"/>
    <col min="1541" max="1541" width="12.28515625" style="145" customWidth="1"/>
    <col min="1542" max="1542" width="9.85546875" style="145" customWidth="1"/>
    <col min="1543" max="1544" width="13.140625" style="145" customWidth="1"/>
    <col min="1545" max="1545" width="12" style="145" customWidth="1"/>
    <col min="1546" max="1546" width="12.5703125" style="145" customWidth="1"/>
    <col min="1547" max="1547" width="12.85546875" style="145" customWidth="1"/>
    <col min="1548" max="1548" width="12" style="145" customWidth="1"/>
    <col min="1549" max="1549" width="9.140625" style="145"/>
    <col min="1550" max="1550" width="12.140625" style="145" customWidth="1"/>
    <col min="1551" max="1551" width="11.42578125" style="145" customWidth="1"/>
    <col min="1552" max="1552" width="11" style="145" customWidth="1"/>
    <col min="1553" max="1553" width="12.42578125" style="145" customWidth="1"/>
    <col min="1554" max="1793" width="9.140625" style="145"/>
    <col min="1794" max="1794" width="37" style="145" customWidth="1"/>
    <col min="1795" max="1795" width="20.5703125" style="145" customWidth="1"/>
    <col min="1796" max="1796" width="13.42578125" style="145" customWidth="1"/>
    <col min="1797" max="1797" width="12.28515625" style="145" customWidth="1"/>
    <col min="1798" max="1798" width="9.85546875" style="145" customWidth="1"/>
    <col min="1799" max="1800" width="13.140625" style="145" customWidth="1"/>
    <col min="1801" max="1801" width="12" style="145" customWidth="1"/>
    <col min="1802" max="1802" width="12.5703125" style="145" customWidth="1"/>
    <col min="1803" max="1803" width="12.85546875" style="145" customWidth="1"/>
    <col min="1804" max="1804" width="12" style="145" customWidth="1"/>
    <col min="1805" max="1805" width="9.140625" style="145"/>
    <col min="1806" max="1806" width="12.140625" style="145" customWidth="1"/>
    <col min="1807" max="1807" width="11.42578125" style="145" customWidth="1"/>
    <col min="1808" max="1808" width="11" style="145" customWidth="1"/>
    <col min="1809" max="1809" width="12.42578125" style="145" customWidth="1"/>
    <col min="1810" max="2049" width="9.140625" style="145"/>
    <col min="2050" max="2050" width="37" style="145" customWidth="1"/>
    <col min="2051" max="2051" width="20.5703125" style="145" customWidth="1"/>
    <col min="2052" max="2052" width="13.42578125" style="145" customWidth="1"/>
    <col min="2053" max="2053" width="12.28515625" style="145" customWidth="1"/>
    <col min="2054" max="2054" width="9.85546875" style="145" customWidth="1"/>
    <col min="2055" max="2056" width="13.140625" style="145" customWidth="1"/>
    <col min="2057" max="2057" width="12" style="145" customWidth="1"/>
    <col min="2058" max="2058" width="12.5703125" style="145" customWidth="1"/>
    <col min="2059" max="2059" width="12.85546875" style="145" customWidth="1"/>
    <col min="2060" max="2060" width="12" style="145" customWidth="1"/>
    <col min="2061" max="2061" width="9.140625" style="145"/>
    <col min="2062" max="2062" width="12.140625" style="145" customWidth="1"/>
    <col min="2063" max="2063" width="11.42578125" style="145" customWidth="1"/>
    <col min="2064" max="2064" width="11" style="145" customWidth="1"/>
    <col min="2065" max="2065" width="12.42578125" style="145" customWidth="1"/>
    <col min="2066" max="2305" width="9.140625" style="145"/>
    <col min="2306" max="2306" width="37" style="145" customWidth="1"/>
    <col min="2307" max="2307" width="20.5703125" style="145" customWidth="1"/>
    <col min="2308" max="2308" width="13.42578125" style="145" customWidth="1"/>
    <col min="2309" max="2309" width="12.28515625" style="145" customWidth="1"/>
    <col min="2310" max="2310" width="9.85546875" style="145" customWidth="1"/>
    <col min="2311" max="2312" width="13.140625" style="145" customWidth="1"/>
    <col min="2313" max="2313" width="12" style="145" customWidth="1"/>
    <col min="2314" max="2314" width="12.5703125" style="145" customWidth="1"/>
    <col min="2315" max="2315" width="12.85546875" style="145" customWidth="1"/>
    <col min="2316" max="2316" width="12" style="145" customWidth="1"/>
    <col min="2317" max="2317" width="9.140625" style="145"/>
    <col min="2318" max="2318" width="12.140625" style="145" customWidth="1"/>
    <col min="2319" max="2319" width="11.42578125" style="145" customWidth="1"/>
    <col min="2320" max="2320" width="11" style="145" customWidth="1"/>
    <col min="2321" max="2321" width="12.42578125" style="145" customWidth="1"/>
    <col min="2322" max="2561" width="9.140625" style="145"/>
    <col min="2562" max="2562" width="37" style="145" customWidth="1"/>
    <col min="2563" max="2563" width="20.5703125" style="145" customWidth="1"/>
    <col min="2564" max="2564" width="13.42578125" style="145" customWidth="1"/>
    <col min="2565" max="2565" width="12.28515625" style="145" customWidth="1"/>
    <col min="2566" max="2566" width="9.85546875" style="145" customWidth="1"/>
    <col min="2567" max="2568" width="13.140625" style="145" customWidth="1"/>
    <col min="2569" max="2569" width="12" style="145" customWidth="1"/>
    <col min="2570" max="2570" width="12.5703125" style="145" customWidth="1"/>
    <col min="2571" max="2571" width="12.85546875" style="145" customWidth="1"/>
    <col min="2572" max="2572" width="12" style="145" customWidth="1"/>
    <col min="2573" max="2573" width="9.140625" style="145"/>
    <col min="2574" max="2574" width="12.140625" style="145" customWidth="1"/>
    <col min="2575" max="2575" width="11.42578125" style="145" customWidth="1"/>
    <col min="2576" max="2576" width="11" style="145" customWidth="1"/>
    <col min="2577" max="2577" width="12.42578125" style="145" customWidth="1"/>
    <col min="2578" max="2817" width="9.140625" style="145"/>
    <col min="2818" max="2818" width="37" style="145" customWidth="1"/>
    <col min="2819" max="2819" width="20.5703125" style="145" customWidth="1"/>
    <col min="2820" max="2820" width="13.42578125" style="145" customWidth="1"/>
    <col min="2821" max="2821" width="12.28515625" style="145" customWidth="1"/>
    <col min="2822" max="2822" width="9.85546875" style="145" customWidth="1"/>
    <col min="2823" max="2824" width="13.140625" style="145" customWidth="1"/>
    <col min="2825" max="2825" width="12" style="145" customWidth="1"/>
    <col min="2826" max="2826" width="12.5703125" style="145" customWidth="1"/>
    <col min="2827" max="2827" width="12.85546875" style="145" customWidth="1"/>
    <col min="2828" max="2828" width="12" style="145" customWidth="1"/>
    <col min="2829" max="2829" width="9.140625" style="145"/>
    <col min="2830" max="2830" width="12.140625" style="145" customWidth="1"/>
    <col min="2831" max="2831" width="11.42578125" style="145" customWidth="1"/>
    <col min="2832" max="2832" width="11" style="145" customWidth="1"/>
    <col min="2833" max="2833" width="12.42578125" style="145" customWidth="1"/>
    <col min="2834" max="3073" width="9.140625" style="145"/>
    <col min="3074" max="3074" width="37" style="145" customWidth="1"/>
    <col min="3075" max="3075" width="20.5703125" style="145" customWidth="1"/>
    <col min="3076" max="3076" width="13.42578125" style="145" customWidth="1"/>
    <col min="3077" max="3077" width="12.28515625" style="145" customWidth="1"/>
    <col min="3078" max="3078" width="9.85546875" style="145" customWidth="1"/>
    <col min="3079" max="3080" width="13.140625" style="145" customWidth="1"/>
    <col min="3081" max="3081" width="12" style="145" customWidth="1"/>
    <col min="3082" max="3082" width="12.5703125" style="145" customWidth="1"/>
    <col min="3083" max="3083" width="12.85546875" style="145" customWidth="1"/>
    <col min="3084" max="3084" width="12" style="145" customWidth="1"/>
    <col min="3085" max="3085" width="9.140625" style="145"/>
    <col min="3086" max="3086" width="12.140625" style="145" customWidth="1"/>
    <col min="3087" max="3087" width="11.42578125" style="145" customWidth="1"/>
    <col min="3088" max="3088" width="11" style="145" customWidth="1"/>
    <col min="3089" max="3089" width="12.42578125" style="145" customWidth="1"/>
    <col min="3090" max="3329" width="9.140625" style="145"/>
    <col min="3330" max="3330" width="37" style="145" customWidth="1"/>
    <col min="3331" max="3331" width="20.5703125" style="145" customWidth="1"/>
    <col min="3332" max="3332" width="13.42578125" style="145" customWidth="1"/>
    <col min="3333" max="3333" width="12.28515625" style="145" customWidth="1"/>
    <col min="3334" max="3334" width="9.85546875" style="145" customWidth="1"/>
    <col min="3335" max="3336" width="13.140625" style="145" customWidth="1"/>
    <col min="3337" max="3337" width="12" style="145" customWidth="1"/>
    <col min="3338" max="3338" width="12.5703125" style="145" customWidth="1"/>
    <col min="3339" max="3339" width="12.85546875" style="145" customWidth="1"/>
    <col min="3340" max="3340" width="12" style="145" customWidth="1"/>
    <col min="3341" max="3341" width="9.140625" style="145"/>
    <col min="3342" max="3342" width="12.140625" style="145" customWidth="1"/>
    <col min="3343" max="3343" width="11.42578125" style="145" customWidth="1"/>
    <col min="3344" max="3344" width="11" style="145" customWidth="1"/>
    <col min="3345" max="3345" width="12.42578125" style="145" customWidth="1"/>
    <col min="3346" max="3585" width="9.140625" style="145"/>
    <col min="3586" max="3586" width="37" style="145" customWidth="1"/>
    <col min="3587" max="3587" width="20.5703125" style="145" customWidth="1"/>
    <col min="3588" max="3588" width="13.42578125" style="145" customWidth="1"/>
    <col min="3589" max="3589" width="12.28515625" style="145" customWidth="1"/>
    <col min="3590" max="3590" width="9.85546875" style="145" customWidth="1"/>
    <col min="3591" max="3592" width="13.140625" style="145" customWidth="1"/>
    <col min="3593" max="3593" width="12" style="145" customWidth="1"/>
    <col min="3594" max="3594" width="12.5703125" style="145" customWidth="1"/>
    <col min="3595" max="3595" width="12.85546875" style="145" customWidth="1"/>
    <col min="3596" max="3596" width="12" style="145" customWidth="1"/>
    <col min="3597" max="3597" width="9.140625" style="145"/>
    <col min="3598" max="3598" width="12.140625" style="145" customWidth="1"/>
    <col min="3599" max="3599" width="11.42578125" style="145" customWidth="1"/>
    <col min="3600" max="3600" width="11" style="145" customWidth="1"/>
    <col min="3601" max="3601" width="12.42578125" style="145" customWidth="1"/>
    <col min="3602" max="3841" width="9.140625" style="145"/>
    <col min="3842" max="3842" width="37" style="145" customWidth="1"/>
    <col min="3843" max="3843" width="20.5703125" style="145" customWidth="1"/>
    <col min="3844" max="3844" width="13.42578125" style="145" customWidth="1"/>
    <col min="3845" max="3845" width="12.28515625" style="145" customWidth="1"/>
    <col min="3846" max="3846" width="9.85546875" style="145" customWidth="1"/>
    <col min="3847" max="3848" width="13.140625" style="145" customWidth="1"/>
    <col min="3849" max="3849" width="12" style="145" customWidth="1"/>
    <col min="3850" max="3850" width="12.5703125" style="145" customWidth="1"/>
    <col min="3851" max="3851" width="12.85546875" style="145" customWidth="1"/>
    <col min="3852" max="3852" width="12" style="145" customWidth="1"/>
    <col min="3853" max="3853" width="9.140625" style="145"/>
    <col min="3854" max="3854" width="12.140625" style="145" customWidth="1"/>
    <col min="3855" max="3855" width="11.42578125" style="145" customWidth="1"/>
    <col min="3856" max="3856" width="11" style="145" customWidth="1"/>
    <col min="3857" max="3857" width="12.42578125" style="145" customWidth="1"/>
    <col min="3858" max="4097" width="9.140625" style="145"/>
    <col min="4098" max="4098" width="37" style="145" customWidth="1"/>
    <col min="4099" max="4099" width="20.5703125" style="145" customWidth="1"/>
    <col min="4100" max="4100" width="13.42578125" style="145" customWidth="1"/>
    <col min="4101" max="4101" width="12.28515625" style="145" customWidth="1"/>
    <col min="4102" max="4102" width="9.85546875" style="145" customWidth="1"/>
    <col min="4103" max="4104" width="13.140625" style="145" customWidth="1"/>
    <col min="4105" max="4105" width="12" style="145" customWidth="1"/>
    <col min="4106" max="4106" width="12.5703125" style="145" customWidth="1"/>
    <col min="4107" max="4107" width="12.85546875" style="145" customWidth="1"/>
    <col min="4108" max="4108" width="12" style="145" customWidth="1"/>
    <col min="4109" max="4109" width="9.140625" style="145"/>
    <col min="4110" max="4110" width="12.140625" style="145" customWidth="1"/>
    <col min="4111" max="4111" width="11.42578125" style="145" customWidth="1"/>
    <col min="4112" max="4112" width="11" style="145" customWidth="1"/>
    <col min="4113" max="4113" width="12.42578125" style="145" customWidth="1"/>
    <col min="4114" max="4353" width="9.140625" style="145"/>
    <col min="4354" max="4354" width="37" style="145" customWidth="1"/>
    <col min="4355" max="4355" width="20.5703125" style="145" customWidth="1"/>
    <col min="4356" max="4356" width="13.42578125" style="145" customWidth="1"/>
    <col min="4357" max="4357" width="12.28515625" style="145" customWidth="1"/>
    <col min="4358" max="4358" width="9.85546875" style="145" customWidth="1"/>
    <col min="4359" max="4360" width="13.140625" style="145" customWidth="1"/>
    <col min="4361" max="4361" width="12" style="145" customWidth="1"/>
    <col min="4362" max="4362" width="12.5703125" style="145" customWidth="1"/>
    <col min="4363" max="4363" width="12.85546875" style="145" customWidth="1"/>
    <col min="4364" max="4364" width="12" style="145" customWidth="1"/>
    <col min="4365" max="4365" width="9.140625" style="145"/>
    <col min="4366" max="4366" width="12.140625" style="145" customWidth="1"/>
    <col min="4367" max="4367" width="11.42578125" style="145" customWidth="1"/>
    <col min="4368" max="4368" width="11" style="145" customWidth="1"/>
    <col min="4369" max="4369" width="12.42578125" style="145" customWidth="1"/>
    <col min="4370" max="4609" width="9.140625" style="145"/>
    <col min="4610" max="4610" width="37" style="145" customWidth="1"/>
    <col min="4611" max="4611" width="20.5703125" style="145" customWidth="1"/>
    <col min="4612" max="4612" width="13.42578125" style="145" customWidth="1"/>
    <col min="4613" max="4613" width="12.28515625" style="145" customWidth="1"/>
    <col min="4614" max="4614" width="9.85546875" style="145" customWidth="1"/>
    <col min="4615" max="4616" width="13.140625" style="145" customWidth="1"/>
    <col min="4617" max="4617" width="12" style="145" customWidth="1"/>
    <col min="4618" max="4618" width="12.5703125" style="145" customWidth="1"/>
    <col min="4619" max="4619" width="12.85546875" style="145" customWidth="1"/>
    <col min="4620" max="4620" width="12" style="145" customWidth="1"/>
    <col min="4621" max="4621" width="9.140625" style="145"/>
    <col min="4622" max="4622" width="12.140625" style="145" customWidth="1"/>
    <col min="4623" max="4623" width="11.42578125" style="145" customWidth="1"/>
    <col min="4624" max="4624" width="11" style="145" customWidth="1"/>
    <col min="4625" max="4625" width="12.42578125" style="145" customWidth="1"/>
    <col min="4626" max="4865" width="9.140625" style="145"/>
    <col min="4866" max="4866" width="37" style="145" customWidth="1"/>
    <col min="4867" max="4867" width="20.5703125" style="145" customWidth="1"/>
    <col min="4868" max="4868" width="13.42578125" style="145" customWidth="1"/>
    <col min="4869" max="4869" width="12.28515625" style="145" customWidth="1"/>
    <col min="4870" max="4870" width="9.85546875" style="145" customWidth="1"/>
    <col min="4871" max="4872" width="13.140625" style="145" customWidth="1"/>
    <col min="4873" max="4873" width="12" style="145" customWidth="1"/>
    <col min="4874" max="4874" width="12.5703125" style="145" customWidth="1"/>
    <col min="4875" max="4875" width="12.85546875" style="145" customWidth="1"/>
    <col min="4876" max="4876" width="12" style="145" customWidth="1"/>
    <col min="4877" max="4877" width="9.140625" style="145"/>
    <col min="4878" max="4878" width="12.140625" style="145" customWidth="1"/>
    <col min="4879" max="4879" width="11.42578125" style="145" customWidth="1"/>
    <col min="4880" max="4880" width="11" style="145" customWidth="1"/>
    <col min="4881" max="4881" width="12.42578125" style="145" customWidth="1"/>
    <col min="4882" max="5121" width="9.140625" style="145"/>
    <col min="5122" max="5122" width="37" style="145" customWidth="1"/>
    <col min="5123" max="5123" width="20.5703125" style="145" customWidth="1"/>
    <col min="5124" max="5124" width="13.42578125" style="145" customWidth="1"/>
    <col min="5125" max="5125" width="12.28515625" style="145" customWidth="1"/>
    <col min="5126" max="5126" width="9.85546875" style="145" customWidth="1"/>
    <col min="5127" max="5128" width="13.140625" style="145" customWidth="1"/>
    <col min="5129" max="5129" width="12" style="145" customWidth="1"/>
    <col min="5130" max="5130" width="12.5703125" style="145" customWidth="1"/>
    <col min="5131" max="5131" width="12.85546875" style="145" customWidth="1"/>
    <col min="5132" max="5132" width="12" style="145" customWidth="1"/>
    <col min="5133" max="5133" width="9.140625" style="145"/>
    <col min="5134" max="5134" width="12.140625" style="145" customWidth="1"/>
    <col min="5135" max="5135" width="11.42578125" style="145" customWidth="1"/>
    <col min="5136" max="5136" width="11" style="145" customWidth="1"/>
    <col min="5137" max="5137" width="12.42578125" style="145" customWidth="1"/>
    <col min="5138" max="5377" width="9.140625" style="145"/>
    <col min="5378" max="5378" width="37" style="145" customWidth="1"/>
    <col min="5379" max="5379" width="20.5703125" style="145" customWidth="1"/>
    <col min="5380" max="5380" width="13.42578125" style="145" customWidth="1"/>
    <col min="5381" max="5381" width="12.28515625" style="145" customWidth="1"/>
    <col min="5382" max="5382" width="9.85546875" style="145" customWidth="1"/>
    <col min="5383" max="5384" width="13.140625" style="145" customWidth="1"/>
    <col min="5385" max="5385" width="12" style="145" customWidth="1"/>
    <col min="5386" max="5386" width="12.5703125" style="145" customWidth="1"/>
    <col min="5387" max="5387" width="12.85546875" style="145" customWidth="1"/>
    <col min="5388" max="5388" width="12" style="145" customWidth="1"/>
    <col min="5389" max="5389" width="9.140625" style="145"/>
    <col min="5390" max="5390" width="12.140625" style="145" customWidth="1"/>
    <col min="5391" max="5391" width="11.42578125" style="145" customWidth="1"/>
    <col min="5392" max="5392" width="11" style="145" customWidth="1"/>
    <col min="5393" max="5393" width="12.42578125" style="145" customWidth="1"/>
    <col min="5394" max="5633" width="9.140625" style="145"/>
    <col min="5634" max="5634" width="37" style="145" customWidth="1"/>
    <col min="5635" max="5635" width="20.5703125" style="145" customWidth="1"/>
    <col min="5636" max="5636" width="13.42578125" style="145" customWidth="1"/>
    <col min="5637" max="5637" width="12.28515625" style="145" customWidth="1"/>
    <col min="5638" max="5638" width="9.85546875" style="145" customWidth="1"/>
    <col min="5639" max="5640" width="13.140625" style="145" customWidth="1"/>
    <col min="5641" max="5641" width="12" style="145" customWidth="1"/>
    <col min="5642" max="5642" width="12.5703125" style="145" customWidth="1"/>
    <col min="5643" max="5643" width="12.85546875" style="145" customWidth="1"/>
    <col min="5644" max="5644" width="12" style="145" customWidth="1"/>
    <col min="5645" max="5645" width="9.140625" style="145"/>
    <col min="5646" max="5646" width="12.140625" style="145" customWidth="1"/>
    <col min="5647" max="5647" width="11.42578125" style="145" customWidth="1"/>
    <col min="5648" max="5648" width="11" style="145" customWidth="1"/>
    <col min="5649" max="5649" width="12.42578125" style="145" customWidth="1"/>
    <col min="5650" max="5889" width="9.140625" style="145"/>
    <col min="5890" max="5890" width="37" style="145" customWidth="1"/>
    <col min="5891" max="5891" width="20.5703125" style="145" customWidth="1"/>
    <col min="5892" max="5892" width="13.42578125" style="145" customWidth="1"/>
    <col min="5893" max="5893" width="12.28515625" style="145" customWidth="1"/>
    <col min="5894" max="5894" width="9.85546875" style="145" customWidth="1"/>
    <col min="5895" max="5896" width="13.140625" style="145" customWidth="1"/>
    <col min="5897" max="5897" width="12" style="145" customWidth="1"/>
    <col min="5898" max="5898" width="12.5703125" style="145" customWidth="1"/>
    <col min="5899" max="5899" width="12.85546875" style="145" customWidth="1"/>
    <col min="5900" max="5900" width="12" style="145" customWidth="1"/>
    <col min="5901" max="5901" width="9.140625" style="145"/>
    <col min="5902" max="5902" width="12.140625" style="145" customWidth="1"/>
    <col min="5903" max="5903" width="11.42578125" style="145" customWidth="1"/>
    <col min="5904" max="5904" width="11" style="145" customWidth="1"/>
    <col min="5905" max="5905" width="12.42578125" style="145" customWidth="1"/>
    <col min="5906" max="6145" width="9.140625" style="145"/>
    <col min="6146" max="6146" width="37" style="145" customWidth="1"/>
    <col min="6147" max="6147" width="20.5703125" style="145" customWidth="1"/>
    <col min="6148" max="6148" width="13.42578125" style="145" customWidth="1"/>
    <col min="6149" max="6149" width="12.28515625" style="145" customWidth="1"/>
    <col min="6150" max="6150" width="9.85546875" style="145" customWidth="1"/>
    <col min="6151" max="6152" width="13.140625" style="145" customWidth="1"/>
    <col min="6153" max="6153" width="12" style="145" customWidth="1"/>
    <col min="6154" max="6154" width="12.5703125" style="145" customWidth="1"/>
    <col min="6155" max="6155" width="12.85546875" style="145" customWidth="1"/>
    <col min="6156" max="6156" width="12" style="145" customWidth="1"/>
    <col min="6157" max="6157" width="9.140625" style="145"/>
    <col min="6158" max="6158" width="12.140625" style="145" customWidth="1"/>
    <col min="6159" max="6159" width="11.42578125" style="145" customWidth="1"/>
    <col min="6160" max="6160" width="11" style="145" customWidth="1"/>
    <col min="6161" max="6161" width="12.42578125" style="145" customWidth="1"/>
    <col min="6162" max="6401" width="9.140625" style="145"/>
    <col min="6402" max="6402" width="37" style="145" customWidth="1"/>
    <col min="6403" max="6403" width="20.5703125" style="145" customWidth="1"/>
    <col min="6404" max="6404" width="13.42578125" style="145" customWidth="1"/>
    <col min="6405" max="6405" width="12.28515625" style="145" customWidth="1"/>
    <col min="6406" max="6406" width="9.85546875" style="145" customWidth="1"/>
    <col min="6407" max="6408" width="13.140625" style="145" customWidth="1"/>
    <col min="6409" max="6409" width="12" style="145" customWidth="1"/>
    <col min="6410" max="6410" width="12.5703125" style="145" customWidth="1"/>
    <col min="6411" max="6411" width="12.85546875" style="145" customWidth="1"/>
    <col min="6412" max="6412" width="12" style="145" customWidth="1"/>
    <col min="6413" max="6413" width="9.140625" style="145"/>
    <col min="6414" max="6414" width="12.140625" style="145" customWidth="1"/>
    <col min="6415" max="6415" width="11.42578125" style="145" customWidth="1"/>
    <col min="6416" max="6416" width="11" style="145" customWidth="1"/>
    <col min="6417" max="6417" width="12.42578125" style="145" customWidth="1"/>
    <col min="6418" max="6657" width="9.140625" style="145"/>
    <col min="6658" max="6658" width="37" style="145" customWidth="1"/>
    <col min="6659" max="6659" width="20.5703125" style="145" customWidth="1"/>
    <col min="6660" max="6660" width="13.42578125" style="145" customWidth="1"/>
    <col min="6661" max="6661" width="12.28515625" style="145" customWidth="1"/>
    <col min="6662" max="6662" width="9.85546875" style="145" customWidth="1"/>
    <col min="6663" max="6664" width="13.140625" style="145" customWidth="1"/>
    <col min="6665" max="6665" width="12" style="145" customWidth="1"/>
    <col min="6666" max="6666" width="12.5703125" style="145" customWidth="1"/>
    <col min="6667" max="6667" width="12.85546875" style="145" customWidth="1"/>
    <col min="6668" max="6668" width="12" style="145" customWidth="1"/>
    <col min="6669" max="6669" width="9.140625" style="145"/>
    <col min="6670" max="6670" width="12.140625" style="145" customWidth="1"/>
    <col min="6671" max="6671" width="11.42578125" style="145" customWidth="1"/>
    <col min="6672" max="6672" width="11" style="145" customWidth="1"/>
    <col min="6673" max="6673" width="12.42578125" style="145" customWidth="1"/>
    <col min="6674" max="6913" width="9.140625" style="145"/>
    <col min="6914" max="6914" width="37" style="145" customWidth="1"/>
    <col min="6915" max="6915" width="20.5703125" style="145" customWidth="1"/>
    <col min="6916" max="6916" width="13.42578125" style="145" customWidth="1"/>
    <col min="6917" max="6917" width="12.28515625" style="145" customWidth="1"/>
    <col min="6918" max="6918" width="9.85546875" style="145" customWidth="1"/>
    <col min="6919" max="6920" width="13.140625" style="145" customWidth="1"/>
    <col min="6921" max="6921" width="12" style="145" customWidth="1"/>
    <col min="6922" max="6922" width="12.5703125" style="145" customWidth="1"/>
    <col min="6923" max="6923" width="12.85546875" style="145" customWidth="1"/>
    <col min="6924" max="6924" width="12" style="145" customWidth="1"/>
    <col min="6925" max="6925" width="9.140625" style="145"/>
    <col min="6926" max="6926" width="12.140625" style="145" customWidth="1"/>
    <col min="6927" max="6927" width="11.42578125" style="145" customWidth="1"/>
    <col min="6928" max="6928" width="11" style="145" customWidth="1"/>
    <col min="6929" max="6929" width="12.42578125" style="145" customWidth="1"/>
    <col min="6930" max="7169" width="9.140625" style="145"/>
    <col min="7170" max="7170" width="37" style="145" customWidth="1"/>
    <col min="7171" max="7171" width="20.5703125" style="145" customWidth="1"/>
    <col min="7172" max="7172" width="13.42578125" style="145" customWidth="1"/>
    <col min="7173" max="7173" width="12.28515625" style="145" customWidth="1"/>
    <col min="7174" max="7174" width="9.85546875" style="145" customWidth="1"/>
    <col min="7175" max="7176" width="13.140625" style="145" customWidth="1"/>
    <col min="7177" max="7177" width="12" style="145" customWidth="1"/>
    <col min="7178" max="7178" width="12.5703125" style="145" customWidth="1"/>
    <col min="7179" max="7179" width="12.85546875" style="145" customWidth="1"/>
    <col min="7180" max="7180" width="12" style="145" customWidth="1"/>
    <col min="7181" max="7181" width="9.140625" style="145"/>
    <col min="7182" max="7182" width="12.140625" style="145" customWidth="1"/>
    <col min="7183" max="7183" width="11.42578125" style="145" customWidth="1"/>
    <col min="7184" max="7184" width="11" style="145" customWidth="1"/>
    <col min="7185" max="7185" width="12.42578125" style="145" customWidth="1"/>
    <col min="7186" max="7425" width="9.140625" style="145"/>
    <col min="7426" max="7426" width="37" style="145" customWidth="1"/>
    <col min="7427" max="7427" width="20.5703125" style="145" customWidth="1"/>
    <col min="7428" max="7428" width="13.42578125" style="145" customWidth="1"/>
    <col min="7429" max="7429" width="12.28515625" style="145" customWidth="1"/>
    <col min="7430" max="7430" width="9.85546875" style="145" customWidth="1"/>
    <col min="7431" max="7432" width="13.140625" style="145" customWidth="1"/>
    <col min="7433" max="7433" width="12" style="145" customWidth="1"/>
    <col min="7434" max="7434" width="12.5703125" style="145" customWidth="1"/>
    <col min="7435" max="7435" width="12.85546875" style="145" customWidth="1"/>
    <col min="7436" max="7436" width="12" style="145" customWidth="1"/>
    <col min="7437" max="7437" width="9.140625" style="145"/>
    <col min="7438" max="7438" width="12.140625" style="145" customWidth="1"/>
    <col min="7439" max="7439" width="11.42578125" style="145" customWidth="1"/>
    <col min="7440" max="7440" width="11" style="145" customWidth="1"/>
    <col min="7441" max="7441" width="12.42578125" style="145" customWidth="1"/>
    <col min="7442" max="7681" width="9.140625" style="145"/>
    <col min="7682" max="7682" width="37" style="145" customWidth="1"/>
    <col min="7683" max="7683" width="20.5703125" style="145" customWidth="1"/>
    <col min="7684" max="7684" width="13.42578125" style="145" customWidth="1"/>
    <col min="7685" max="7685" width="12.28515625" style="145" customWidth="1"/>
    <col min="7686" max="7686" width="9.85546875" style="145" customWidth="1"/>
    <col min="7687" max="7688" width="13.140625" style="145" customWidth="1"/>
    <col min="7689" max="7689" width="12" style="145" customWidth="1"/>
    <col min="7690" max="7690" width="12.5703125" style="145" customWidth="1"/>
    <col min="7691" max="7691" width="12.85546875" style="145" customWidth="1"/>
    <col min="7692" max="7692" width="12" style="145" customWidth="1"/>
    <col min="7693" max="7693" width="9.140625" style="145"/>
    <col min="7694" max="7694" width="12.140625" style="145" customWidth="1"/>
    <col min="7695" max="7695" width="11.42578125" style="145" customWidth="1"/>
    <col min="7696" max="7696" width="11" style="145" customWidth="1"/>
    <col min="7697" max="7697" width="12.42578125" style="145" customWidth="1"/>
    <col min="7698" max="7937" width="9.140625" style="145"/>
    <col min="7938" max="7938" width="37" style="145" customWidth="1"/>
    <col min="7939" max="7939" width="20.5703125" style="145" customWidth="1"/>
    <col min="7940" max="7940" width="13.42578125" style="145" customWidth="1"/>
    <col min="7941" max="7941" width="12.28515625" style="145" customWidth="1"/>
    <col min="7942" max="7942" width="9.85546875" style="145" customWidth="1"/>
    <col min="7943" max="7944" width="13.140625" style="145" customWidth="1"/>
    <col min="7945" max="7945" width="12" style="145" customWidth="1"/>
    <col min="7946" max="7946" width="12.5703125" style="145" customWidth="1"/>
    <col min="7947" max="7947" width="12.85546875" style="145" customWidth="1"/>
    <col min="7948" max="7948" width="12" style="145" customWidth="1"/>
    <col min="7949" max="7949" width="9.140625" style="145"/>
    <col min="7950" max="7950" width="12.140625" style="145" customWidth="1"/>
    <col min="7951" max="7951" width="11.42578125" style="145" customWidth="1"/>
    <col min="7952" max="7952" width="11" style="145" customWidth="1"/>
    <col min="7953" max="7953" width="12.42578125" style="145" customWidth="1"/>
    <col min="7954" max="8193" width="9.140625" style="145"/>
    <col min="8194" max="8194" width="37" style="145" customWidth="1"/>
    <col min="8195" max="8195" width="20.5703125" style="145" customWidth="1"/>
    <col min="8196" max="8196" width="13.42578125" style="145" customWidth="1"/>
    <col min="8197" max="8197" width="12.28515625" style="145" customWidth="1"/>
    <col min="8198" max="8198" width="9.85546875" style="145" customWidth="1"/>
    <col min="8199" max="8200" width="13.140625" style="145" customWidth="1"/>
    <col min="8201" max="8201" width="12" style="145" customWidth="1"/>
    <col min="8202" max="8202" width="12.5703125" style="145" customWidth="1"/>
    <col min="8203" max="8203" width="12.85546875" style="145" customWidth="1"/>
    <col min="8204" max="8204" width="12" style="145" customWidth="1"/>
    <col min="8205" max="8205" width="9.140625" style="145"/>
    <col min="8206" max="8206" width="12.140625" style="145" customWidth="1"/>
    <col min="8207" max="8207" width="11.42578125" style="145" customWidth="1"/>
    <col min="8208" max="8208" width="11" style="145" customWidth="1"/>
    <col min="8209" max="8209" width="12.42578125" style="145" customWidth="1"/>
    <col min="8210" max="8449" width="9.140625" style="145"/>
    <col min="8450" max="8450" width="37" style="145" customWidth="1"/>
    <col min="8451" max="8451" width="20.5703125" style="145" customWidth="1"/>
    <col min="8452" max="8452" width="13.42578125" style="145" customWidth="1"/>
    <col min="8453" max="8453" width="12.28515625" style="145" customWidth="1"/>
    <col min="8454" max="8454" width="9.85546875" style="145" customWidth="1"/>
    <col min="8455" max="8456" width="13.140625" style="145" customWidth="1"/>
    <col min="8457" max="8457" width="12" style="145" customWidth="1"/>
    <col min="8458" max="8458" width="12.5703125" style="145" customWidth="1"/>
    <col min="8459" max="8459" width="12.85546875" style="145" customWidth="1"/>
    <col min="8460" max="8460" width="12" style="145" customWidth="1"/>
    <col min="8461" max="8461" width="9.140625" style="145"/>
    <col min="8462" max="8462" width="12.140625" style="145" customWidth="1"/>
    <col min="8463" max="8463" width="11.42578125" style="145" customWidth="1"/>
    <col min="8464" max="8464" width="11" style="145" customWidth="1"/>
    <col min="8465" max="8465" width="12.42578125" style="145" customWidth="1"/>
    <col min="8466" max="8705" width="9.140625" style="145"/>
    <col min="8706" max="8706" width="37" style="145" customWidth="1"/>
    <col min="8707" max="8707" width="20.5703125" style="145" customWidth="1"/>
    <col min="8708" max="8708" width="13.42578125" style="145" customWidth="1"/>
    <col min="8709" max="8709" width="12.28515625" style="145" customWidth="1"/>
    <col min="8710" max="8710" width="9.85546875" style="145" customWidth="1"/>
    <col min="8711" max="8712" width="13.140625" style="145" customWidth="1"/>
    <col min="8713" max="8713" width="12" style="145" customWidth="1"/>
    <col min="8714" max="8714" width="12.5703125" style="145" customWidth="1"/>
    <col min="8715" max="8715" width="12.85546875" style="145" customWidth="1"/>
    <col min="8716" max="8716" width="12" style="145" customWidth="1"/>
    <col min="8717" max="8717" width="9.140625" style="145"/>
    <col min="8718" max="8718" width="12.140625" style="145" customWidth="1"/>
    <col min="8719" max="8719" width="11.42578125" style="145" customWidth="1"/>
    <col min="8720" max="8720" width="11" style="145" customWidth="1"/>
    <col min="8721" max="8721" width="12.42578125" style="145" customWidth="1"/>
    <col min="8722" max="8961" width="9.140625" style="145"/>
    <col min="8962" max="8962" width="37" style="145" customWidth="1"/>
    <col min="8963" max="8963" width="20.5703125" style="145" customWidth="1"/>
    <col min="8964" max="8964" width="13.42578125" style="145" customWidth="1"/>
    <col min="8965" max="8965" width="12.28515625" style="145" customWidth="1"/>
    <col min="8966" max="8966" width="9.85546875" style="145" customWidth="1"/>
    <col min="8967" max="8968" width="13.140625" style="145" customWidth="1"/>
    <col min="8969" max="8969" width="12" style="145" customWidth="1"/>
    <col min="8970" max="8970" width="12.5703125" style="145" customWidth="1"/>
    <col min="8971" max="8971" width="12.85546875" style="145" customWidth="1"/>
    <col min="8972" max="8972" width="12" style="145" customWidth="1"/>
    <col min="8973" max="8973" width="9.140625" style="145"/>
    <col min="8974" max="8974" width="12.140625" style="145" customWidth="1"/>
    <col min="8975" max="8975" width="11.42578125" style="145" customWidth="1"/>
    <col min="8976" max="8976" width="11" style="145" customWidth="1"/>
    <col min="8977" max="8977" width="12.42578125" style="145" customWidth="1"/>
    <col min="8978" max="9217" width="9.140625" style="145"/>
    <col min="9218" max="9218" width="37" style="145" customWidth="1"/>
    <col min="9219" max="9219" width="20.5703125" style="145" customWidth="1"/>
    <col min="9220" max="9220" width="13.42578125" style="145" customWidth="1"/>
    <col min="9221" max="9221" width="12.28515625" style="145" customWidth="1"/>
    <col min="9222" max="9222" width="9.85546875" style="145" customWidth="1"/>
    <col min="9223" max="9224" width="13.140625" style="145" customWidth="1"/>
    <col min="9225" max="9225" width="12" style="145" customWidth="1"/>
    <col min="9226" max="9226" width="12.5703125" style="145" customWidth="1"/>
    <col min="9227" max="9227" width="12.85546875" style="145" customWidth="1"/>
    <col min="9228" max="9228" width="12" style="145" customWidth="1"/>
    <col min="9229" max="9229" width="9.140625" style="145"/>
    <col min="9230" max="9230" width="12.140625" style="145" customWidth="1"/>
    <col min="9231" max="9231" width="11.42578125" style="145" customWidth="1"/>
    <col min="9232" max="9232" width="11" style="145" customWidth="1"/>
    <col min="9233" max="9233" width="12.42578125" style="145" customWidth="1"/>
    <col min="9234" max="9473" width="9.140625" style="145"/>
    <col min="9474" max="9474" width="37" style="145" customWidth="1"/>
    <col min="9475" max="9475" width="20.5703125" style="145" customWidth="1"/>
    <col min="9476" max="9476" width="13.42578125" style="145" customWidth="1"/>
    <col min="9477" max="9477" width="12.28515625" style="145" customWidth="1"/>
    <col min="9478" max="9478" width="9.85546875" style="145" customWidth="1"/>
    <col min="9479" max="9480" width="13.140625" style="145" customWidth="1"/>
    <col min="9481" max="9481" width="12" style="145" customWidth="1"/>
    <col min="9482" max="9482" width="12.5703125" style="145" customWidth="1"/>
    <col min="9483" max="9483" width="12.85546875" style="145" customWidth="1"/>
    <col min="9484" max="9484" width="12" style="145" customWidth="1"/>
    <col min="9485" max="9485" width="9.140625" style="145"/>
    <col min="9486" max="9486" width="12.140625" style="145" customWidth="1"/>
    <col min="9487" max="9487" width="11.42578125" style="145" customWidth="1"/>
    <col min="9488" max="9488" width="11" style="145" customWidth="1"/>
    <col min="9489" max="9489" width="12.42578125" style="145" customWidth="1"/>
    <col min="9490" max="9729" width="9.140625" style="145"/>
    <col min="9730" max="9730" width="37" style="145" customWidth="1"/>
    <col min="9731" max="9731" width="20.5703125" style="145" customWidth="1"/>
    <col min="9732" max="9732" width="13.42578125" style="145" customWidth="1"/>
    <col min="9733" max="9733" width="12.28515625" style="145" customWidth="1"/>
    <col min="9734" max="9734" width="9.85546875" style="145" customWidth="1"/>
    <col min="9735" max="9736" width="13.140625" style="145" customWidth="1"/>
    <col min="9737" max="9737" width="12" style="145" customWidth="1"/>
    <col min="9738" max="9738" width="12.5703125" style="145" customWidth="1"/>
    <col min="9739" max="9739" width="12.85546875" style="145" customWidth="1"/>
    <col min="9740" max="9740" width="12" style="145" customWidth="1"/>
    <col min="9741" max="9741" width="9.140625" style="145"/>
    <col min="9742" max="9742" width="12.140625" style="145" customWidth="1"/>
    <col min="9743" max="9743" width="11.42578125" style="145" customWidth="1"/>
    <col min="9744" max="9744" width="11" style="145" customWidth="1"/>
    <col min="9745" max="9745" width="12.42578125" style="145" customWidth="1"/>
    <col min="9746" max="9985" width="9.140625" style="145"/>
    <col min="9986" max="9986" width="37" style="145" customWidth="1"/>
    <col min="9987" max="9987" width="20.5703125" style="145" customWidth="1"/>
    <col min="9988" max="9988" width="13.42578125" style="145" customWidth="1"/>
    <col min="9989" max="9989" width="12.28515625" style="145" customWidth="1"/>
    <col min="9990" max="9990" width="9.85546875" style="145" customWidth="1"/>
    <col min="9991" max="9992" width="13.140625" style="145" customWidth="1"/>
    <col min="9993" max="9993" width="12" style="145" customWidth="1"/>
    <col min="9994" max="9994" width="12.5703125" style="145" customWidth="1"/>
    <col min="9995" max="9995" width="12.85546875" style="145" customWidth="1"/>
    <col min="9996" max="9996" width="12" style="145" customWidth="1"/>
    <col min="9997" max="9997" width="9.140625" style="145"/>
    <col min="9998" max="9998" width="12.140625" style="145" customWidth="1"/>
    <col min="9999" max="9999" width="11.42578125" style="145" customWidth="1"/>
    <col min="10000" max="10000" width="11" style="145" customWidth="1"/>
    <col min="10001" max="10001" width="12.42578125" style="145" customWidth="1"/>
    <col min="10002" max="10241" width="9.140625" style="145"/>
    <col min="10242" max="10242" width="37" style="145" customWidth="1"/>
    <col min="10243" max="10243" width="20.5703125" style="145" customWidth="1"/>
    <col min="10244" max="10244" width="13.42578125" style="145" customWidth="1"/>
    <col min="10245" max="10245" width="12.28515625" style="145" customWidth="1"/>
    <col min="10246" max="10246" width="9.85546875" style="145" customWidth="1"/>
    <col min="10247" max="10248" width="13.140625" style="145" customWidth="1"/>
    <col min="10249" max="10249" width="12" style="145" customWidth="1"/>
    <col min="10250" max="10250" width="12.5703125" style="145" customWidth="1"/>
    <col min="10251" max="10251" width="12.85546875" style="145" customWidth="1"/>
    <col min="10252" max="10252" width="12" style="145" customWidth="1"/>
    <col min="10253" max="10253" width="9.140625" style="145"/>
    <col min="10254" max="10254" width="12.140625" style="145" customWidth="1"/>
    <col min="10255" max="10255" width="11.42578125" style="145" customWidth="1"/>
    <col min="10256" max="10256" width="11" style="145" customWidth="1"/>
    <col min="10257" max="10257" width="12.42578125" style="145" customWidth="1"/>
    <col min="10258" max="10497" width="9.140625" style="145"/>
    <col min="10498" max="10498" width="37" style="145" customWidth="1"/>
    <col min="10499" max="10499" width="20.5703125" style="145" customWidth="1"/>
    <col min="10500" max="10500" width="13.42578125" style="145" customWidth="1"/>
    <col min="10501" max="10501" width="12.28515625" style="145" customWidth="1"/>
    <col min="10502" max="10502" width="9.85546875" style="145" customWidth="1"/>
    <col min="10503" max="10504" width="13.140625" style="145" customWidth="1"/>
    <col min="10505" max="10505" width="12" style="145" customWidth="1"/>
    <col min="10506" max="10506" width="12.5703125" style="145" customWidth="1"/>
    <col min="10507" max="10507" width="12.85546875" style="145" customWidth="1"/>
    <col min="10508" max="10508" width="12" style="145" customWidth="1"/>
    <col min="10509" max="10509" width="9.140625" style="145"/>
    <col min="10510" max="10510" width="12.140625" style="145" customWidth="1"/>
    <col min="10511" max="10511" width="11.42578125" style="145" customWidth="1"/>
    <col min="10512" max="10512" width="11" style="145" customWidth="1"/>
    <col min="10513" max="10513" width="12.42578125" style="145" customWidth="1"/>
    <col min="10514" max="10753" width="9.140625" style="145"/>
    <col min="10754" max="10754" width="37" style="145" customWidth="1"/>
    <col min="10755" max="10755" width="20.5703125" style="145" customWidth="1"/>
    <col min="10756" max="10756" width="13.42578125" style="145" customWidth="1"/>
    <col min="10757" max="10757" width="12.28515625" style="145" customWidth="1"/>
    <col min="10758" max="10758" width="9.85546875" style="145" customWidth="1"/>
    <col min="10759" max="10760" width="13.140625" style="145" customWidth="1"/>
    <col min="10761" max="10761" width="12" style="145" customWidth="1"/>
    <col min="10762" max="10762" width="12.5703125" style="145" customWidth="1"/>
    <col min="10763" max="10763" width="12.85546875" style="145" customWidth="1"/>
    <col min="10764" max="10764" width="12" style="145" customWidth="1"/>
    <col min="10765" max="10765" width="9.140625" style="145"/>
    <col min="10766" max="10766" width="12.140625" style="145" customWidth="1"/>
    <col min="10767" max="10767" width="11.42578125" style="145" customWidth="1"/>
    <col min="10768" max="10768" width="11" style="145" customWidth="1"/>
    <col min="10769" max="10769" width="12.42578125" style="145" customWidth="1"/>
    <col min="10770" max="11009" width="9.140625" style="145"/>
    <col min="11010" max="11010" width="37" style="145" customWidth="1"/>
    <col min="11011" max="11011" width="20.5703125" style="145" customWidth="1"/>
    <col min="11012" max="11012" width="13.42578125" style="145" customWidth="1"/>
    <col min="11013" max="11013" width="12.28515625" style="145" customWidth="1"/>
    <col min="11014" max="11014" width="9.85546875" style="145" customWidth="1"/>
    <col min="11015" max="11016" width="13.140625" style="145" customWidth="1"/>
    <col min="11017" max="11017" width="12" style="145" customWidth="1"/>
    <col min="11018" max="11018" width="12.5703125" style="145" customWidth="1"/>
    <col min="11019" max="11019" width="12.85546875" style="145" customWidth="1"/>
    <col min="11020" max="11020" width="12" style="145" customWidth="1"/>
    <col min="11021" max="11021" width="9.140625" style="145"/>
    <col min="11022" max="11022" width="12.140625" style="145" customWidth="1"/>
    <col min="11023" max="11023" width="11.42578125" style="145" customWidth="1"/>
    <col min="11024" max="11024" width="11" style="145" customWidth="1"/>
    <col min="11025" max="11025" width="12.42578125" style="145" customWidth="1"/>
    <col min="11026" max="11265" width="9.140625" style="145"/>
    <col min="11266" max="11266" width="37" style="145" customWidth="1"/>
    <col min="11267" max="11267" width="20.5703125" style="145" customWidth="1"/>
    <col min="11268" max="11268" width="13.42578125" style="145" customWidth="1"/>
    <col min="11269" max="11269" width="12.28515625" style="145" customWidth="1"/>
    <col min="11270" max="11270" width="9.85546875" style="145" customWidth="1"/>
    <col min="11271" max="11272" width="13.140625" style="145" customWidth="1"/>
    <col min="11273" max="11273" width="12" style="145" customWidth="1"/>
    <col min="11274" max="11274" width="12.5703125" style="145" customWidth="1"/>
    <col min="11275" max="11275" width="12.85546875" style="145" customWidth="1"/>
    <col min="11276" max="11276" width="12" style="145" customWidth="1"/>
    <col min="11277" max="11277" width="9.140625" style="145"/>
    <col min="11278" max="11278" width="12.140625" style="145" customWidth="1"/>
    <col min="11279" max="11279" width="11.42578125" style="145" customWidth="1"/>
    <col min="11280" max="11280" width="11" style="145" customWidth="1"/>
    <col min="11281" max="11281" width="12.42578125" style="145" customWidth="1"/>
    <col min="11282" max="11521" width="9.140625" style="145"/>
    <col min="11522" max="11522" width="37" style="145" customWidth="1"/>
    <col min="11523" max="11523" width="20.5703125" style="145" customWidth="1"/>
    <col min="11524" max="11524" width="13.42578125" style="145" customWidth="1"/>
    <col min="11525" max="11525" width="12.28515625" style="145" customWidth="1"/>
    <col min="11526" max="11526" width="9.85546875" style="145" customWidth="1"/>
    <col min="11527" max="11528" width="13.140625" style="145" customWidth="1"/>
    <col min="11529" max="11529" width="12" style="145" customWidth="1"/>
    <col min="11530" max="11530" width="12.5703125" style="145" customWidth="1"/>
    <col min="11531" max="11531" width="12.85546875" style="145" customWidth="1"/>
    <col min="11532" max="11532" width="12" style="145" customWidth="1"/>
    <col min="11533" max="11533" width="9.140625" style="145"/>
    <col min="11534" max="11534" width="12.140625" style="145" customWidth="1"/>
    <col min="11535" max="11535" width="11.42578125" style="145" customWidth="1"/>
    <col min="11536" max="11536" width="11" style="145" customWidth="1"/>
    <col min="11537" max="11537" width="12.42578125" style="145" customWidth="1"/>
    <col min="11538" max="11777" width="9.140625" style="145"/>
    <col min="11778" max="11778" width="37" style="145" customWidth="1"/>
    <col min="11779" max="11779" width="20.5703125" style="145" customWidth="1"/>
    <col min="11780" max="11780" width="13.42578125" style="145" customWidth="1"/>
    <col min="11781" max="11781" width="12.28515625" style="145" customWidth="1"/>
    <col min="11782" max="11782" width="9.85546875" style="145" customWidth="1"/>
    <col min="11783" max="11784" width="13.140625" style="145" customWidth="1"/>
    <col min="11785" max="11785" width="12" style="145" customWidth="1"/>
    <col min="11786" max="11786" width="12.5703125" style="145" customWidth="1"/>
    <col min="11787" max="11787" width="12.85546875" style="145" customWidth="1"/>
    <col min="11788" max="11788" width="12" style="145" customWidth="1"/>
    <col min="11789" max="11789" width="9.140625" style="145"/>
    <col min="11790" max="11790" width="12.140625" style="145" customWidth="1"/>
    <col min="11791" max="11791" width="11.42578125" style="145" customWidth="1"/>
    <col min="11792" max="11792" width="11" style="145" customWidth="1"/>
    <col min="11793" max="11793" width="12.42578125" style="145" customWidth="1"/>
    <col min="11794" max="12033" width="9.140625" style="145"/>
    <col min="12034" max="12034" width="37" style="145" customWidth="1"/>
    <col min="12035" max="12035" width="20.5703125" style="145" customWidth="1"/>
    <col min="12036" max="12036" width="13.42578125" style="145" customWidth="1"/>
    <col min="12037" max="12037" width="12.28515625" style="145" customWidth="1"/>
    <col min="12038" max="12038" width="9.85546875" style="145" customWidth="1"/>
    <col min="12039" max="12040" width="13.140625" style="145" customWidth="1"/>
    <col min="12041" max="12041" width="12" style="145" customWidth="1"/>
    <col min="12042" max="12042" width="12.5703125" style="145" customWidth="1"/>
    <col min="12043" max="12043" width="12.85546875" style="145" customWidth="1"/>
    <col min="12044" max="12044" width="12" style="145" customWidth="1"/>
    <col min="12045" max="12045" width="9.140625" style="145"/>
    <col min="12046" max="12046" width="12.140625" style="145" customWidth="1"/>
    <col min="12047" max="12047" width="11.42578125" style="145" customWidth="1"/>
    <col min="12048" max="12048" width="11" style="145" customWidth="1"/>
    <col min="12049" max="12049" width="12.42578125" style="145" customWidth="1"/>
    <col min="12050" max="12289" width="9.140625" style="145"/>
    <col min="12290" max="12290" width="37" style="145" customWidth="1"/>
    <col min="12291" max="12291" width="20.5703125" style="145" customWidth="1"/>
    <col min="12292" max="12292" width="13.42578125" style="145" customWidth="1"/>
    <col min="12293" max="12293" width="12.28515625" style="145" customWidth="1"/>
    <col min="12294" max="12294" width="9.85546875" style="145" customWidth="1"/>
    <col min="12295" max="12296" width="13.140625" style="145" customWidth="1"/>
    <col min="12297" max="12297" width="12" style="145" customWidth="1"/>
    <col min="12298" max="12298" width="12.5703125" style="145" customWidth="1"/>
    <col min="12299" max="12299" width="12.85546875" style="145" customWidth="1"/>
    <col min="12300" max="12300" width="12" style="145" customWidth="1"/>
    <col min="12301" max="12301" width="9.140625" style="145"/>
    <col min="12302" max="12302" width="12.140625" style="145" customWidth="1"/>
    <col min="12303" max="12303" width="11.42578125" style="145" customWidth="1"/>
    <col min="12304" max="12304" width="11" style="145" customWidth="1"/>
    <col min="12305" max="12305" width="12.42578125" style="145" customWidth="1"/>
    <col min="12306" max="12545" width="9.140625" style="145"/>
    <col min="12546" max="12546" width="37" style="145" customWidth="1"/>
    <col min="12547" max="12547" width="20.5703125" style="145" customWidth="1"/>
    <col min="12548" max="12548" width="13.42578125" style="145" customWidth="1"/>
    <col min="12549" max="12549" width="12.28515625" style="145" customWidth="1"/>
    <col min="12550" max="12550" width="9.85546875" style="145" customWidth="1"/>
    <col min="12551" max="12552" width="13.140625" style="145" customWidth="1"/>
    <col min="12553" max="12553" width="12" style="145" customWidth="1"/>
    <col min="12554" max="12554" width="12.5703125" style="145" customWidth="1"/>
    <col min="12555" max="12555" width="12.85546875" style="145" customWidth="1"/>
    <col min="12556" max="12556" width="12" style="145" customWidth="1"/>
    <col min="12557" max="12557" width="9.140625" style="145"/>
    <col min="12558" max="12558" width="12.140625" style="145" customWidth="1"/>
    <col min="12559" max="12559" width="11.42578125" style="145" customWidth="1"/>
    <col min="12560" max="12560" width="11" style="145" customWidth="1"/>
    <col min="12561" max="12561" width="12.42578125" style="145" customWidth="1"/>
    <col min="12562" max="12801" width="9.140625" style="145"/>
    <col min="12802" max="12802" width="37" style="145" customWidth="1"/>
    <col min="12803" max="12803" width="20.5703125" style="145" customWidth="1"/>
    <col min="12804" max="12804" width="13.42578125" style="145" customWidth="1"/>
    <col min="12805" max="12805" width="12.28515625" style="145" customWidth="1"/>
    <col min="12806" max="12806" width="9.85546875" style="145" customWidth="1"/>
    <col min="12807" max="12808" width="13.140625" style="145" customWidth="1"/>
    <col min="12809" max="12809" width="12" style="145" customWidth="1"/>
    <col min="12810" max="12810" width="12.5703125" style="145" customWidth="1"/>
    <col min="12811" max="12811" width="12.85546875" style="145" customWidth="1"/>
    <col min="12812" max="12812" width="12" style="145" customWidth="1"/>
    <col min="12813" max="12813" width="9.140625" style="145"/>
    <col min="12814" max="12814" width="12.140625" style="145" customWidth="1"/>
    <col min="12815" max="12815" width="11.42578125" style="145" customWidth="1"/>
    <col min="12816" max="12816" width="11" style="145" customWidth="1"/>
    <col min="12817" max="12817" width="12.42578125" style="145" customWidth="1"/>
    <col min="12818" max="13057" width="9.140625" style="145"/>
    <col min="13058" max="13058" width="37" style="145" customWidth="1"/>
    <col min="13059" max="13059" width="20.5703125" style="145" customWidth="1"/>
    <col min="13060" max="13060" width="13.42578125" style="145" customWidth="1"/>
    <col min="13061" max="13061" width="12.28515625" style="145" customWidth="1"/>
    <col min="13062" max="13062" width="9.85546875" style="145" customWidth="1"/>
    <col min="13063" max="13064" width="13.140625" style="145" customWidth="1"/>
    <col min="13065" max="13065" width="12" style="145" customWidth="1"/>
    <col min="13066" max="13066" width="12.5703125" style="145" customWidth="1"/>
    <col min="13067" max="13067" width="12.85546875" style="145" customWidth="1"/>
    <col min="13068" max="13068" width="12" style="145" customWidth="1"/>
    <col min="13069" max="13069" width="9.140625" style="145"/>
    <col min="13070" max="13070" width="12.140625" style="145" customWidth="1"/>
    <col min="13071" max="13071" width="11.42578125" style="145" customWidth="1"/>
    <col min="13072" max="13072" width="11" style="145" customWidth="1"/>
    <col min="13073" max="13073" width="12.42578125" style="145" customWidth="1"/>
    <col min="13074" max="13313" width="9.140625" style="145"/>
    <col min="13314" max="13314" width="37" style="145" customWidth="1"/>
    <col min="13315" max="13315" width="20.5703125" style="145" customWidth="1"/>
    <col min="13316" max="13316" width="13.42578125" style="145" customWidth="1"/>
    <col min="13317" max="13317" width="12.28515625" style="145" customWidth="1"/>
    <col min="13318" max="13318" width="9.85546875" style="145" customWidth="1"/>
    <col min="13319" max="13320" width="13.140625" style="145" customWidth="1"/>
    <col min="13321" max="13321" width="12" style="145" customWidth="1"/>
    <col min="13322" max="13322" width="12.5703125" style="145" customWidth="1"/>
    <col min="13323" max="13323" width="12.85546875" style="145" customWidth="1"/>
    <col min="13324" max="13324" width="12" style="145" customWidth="1"/>
    <col min="13325" max="13325" width="9.140625" style="145"/>
    <col min="13326" max="13326" width="12.140625" style="145" customWidth="1"/>
    <col min="13327" max="13327" width="11.42578125" style="145" customWidth="1"/>
    <col min="13328" max="13328" width="11" style="145" customWidth="1"/>
    <col min="13329" max="13329" width="12.42578125" style="145" customWidth="1"/>
    <col min="13330" max="13569" width="9.140625" style="145"/>
    <col min="13570" max="13570" width="37" style="145" customWidth="1"/>
    <col min="13571" max="13571" width="20.5703125" style="145" customWidth="1"/>
    <col min="13572" max="13572" width="13.42578125" style="145" customWidth="1"/>
    <col min="13573" max="13573" width="12.28515625" style="145" customWidth="1"/>
    <col min="13574" max="13574" width="9.85546875" style="145" customWidth="1"/>
    <col min="13575" max="13576" width="13.140625" style="145" customWidth="1"/>
    <col min="13577" max="13577" width="12" style="145" customWidth="1"/>
    <col min="13578" max="13578" width="12.5703125" style="145" customWidth="1"/>
    <col min="13579" max="13579" width="12.85546875" style="145" customWidth="1"/>
    <col min="13580" max="13580" width="12" style="145" customWidth="1"/>
    <col min="13581" max="13581" width="9.140625" style="145"/>
    <col min="13582" max="13582" width="12.140625" style="145" customWidth="1"/>
    <col min="13583" max="13583" width="11.42578125" style="145" customWidth="1"/>
    <col min="13584" max="13584" width="11" style="145" customWidth="1"/>
    <col min="13585" max="13585" width="12.42578125" style="145" customWidth="1"/>
    <col min="13586" max="13825" width="9.140625" style="145"/>
    <col min="13826" max="13826" width="37" style="145" customWidth="1"/>
    <col min="13827" max="13827" width="20.5703125" style="145" customWidth="1"/>
    <col min="13828" max="13828" width="13.42578125" style="145" customWidth="1"/>
    <col min="13829" max="13829" width="12.28515625" style="145" customWidth="1"/>
    <col min="13830" max="13830" width="9.85546875" style="145" customWidth="1"/>
    <col min="13831" max="13832" width="13.140625" style="145" customWidth="1"/>
    <col min="13833" max="13833" width="12" style="145" customWidth="1"/>
    <col min="13834" max="13834" width="12.5703125" style="145" customWidth="1"/>
    <col min="13835" max="13835" width="12.85546875" style="145" customWidth="1"/>
    <col min="13836" max="13836" width="12" style="145" customWidth="1"/>
    <col min="13837" max="13837" width="9.140625" style="145"/>
    <col min="13838" max="13838" width="12.140625" style="145" customWidth="1"/>
    <col min="13839" max="13839" width="11.42578125" style="145" customWidth="1"/>
    <col min="13840" max="13840" width="11" style="145" customWidth="1"/>
    <col min="13841" max="13841" width="12.42578125" style="145" customWidth="1"/>
    <col min="13842" max="14081" width="9.140625" style="145"/>
    <col min="14082" max="14082" width="37" style="145" customWidth="1"/>
    <col min="14083" max="14083" width="20.5703125" style="145" customWidth="1"/>
    <col min="14084" max="14084" width="13.42578125" style="145" customWidth="1"/>
    <col min="14085" max="14085" width="12.28515625" style="145" customWidth="1"/>
    <col min="14086" max="14086" width="9.85546875" style="145" customWidth="1"/>
    <col min="14087" max="14088" width="13.140625" style="145" customWidth="1"/>
    <col min="14089" max="14089" width="12" style="145" customWidth="1"/>
    <col min="14090" max="14090" width="12.5703125" style="145" customWidth="1"/>
    <col min="14091" max="14091" width="12.85546875" style="145" customWidth="1"/>
    <col min="14092" max="14092" width="12" style="145" customWidth="1"/>
    <col min="14093" max="14093" width="9.140625" style="145"/>
    <col min="14094" max="14094" width="12.140625" style="145" customWidth="1"/>
    <col min="14095" max="14095" width="11.42578125" style="145" customWidth="1"/>
    <col min="14096" max="14096" width="11" style="145" customWidth="1"/>
    <col min="14097" max="14097" width="12.42578125" style="145" customWidth="1"/>
    <col min="14098" max="14337" width="9.140625" style="145"/>
    <col min="14338" max="14338" width="37" style="145" customWidth="1"/>
    <col min="14339" max="14339" width="20.5703125" style="145" customWidth="1"/>
    <col min="14340" max="14340" width="13.42578125" style="145" customWidth="1"/>
    <col min="14341" max="14341" width="12.28515625" style="145" customWidth="1"/>
    <col min="14342" max="14342" width="9.85546875" style="145" customWidth="1"/>
    <col min="14343" max="14344" width="13.140625" style="145" customWidth="1"/>
    <col min="14345" max="14345" width="12" style="145" customWidth="1"/>
    <col min="14346" max="14346" width="12.5703125" style="145" customWidth="1"/>
    <col min="14347" max="14347" width="12.85546875" style="145" customWidth="1"/>
    <col min="14348" max="14348" width="12" style="145" customWidth="1"/>
    <col min="14349" max="14349" width="9.140625" style="145"/>
    <col min="14350" max="14350" width="12.140625" style="145" customWidth="1"/>
    <col min="14351" max="14351" width="11.42578125" style="145" customWidth="1"/>
    <col min="14352" max="14352" width="11" style="145" customWidth="1"/>
    <col min="14353" max="14353" width="12.42578125" style="145" customWidth="1"/>
    <col min="14354" max="14593" width="9.140625" style="145"/>
    <col min="14594" max="14594" width="37" style="145" customWidth="1"/>
    <col min="14595" max="14595" width="20.5703125" style="145" customWidth="1"/>
    <col min="14596" max="14596" width="13.42578125" style="145" customWidth="1"/>
    <col min="14597" max="14597" width="12.28515625" style="145" customWidth="1"/>
    <col min="14598" max="14598" width="9.85546875" style="145" customWidth="1"/>
    <col min="14599" max="14600" width="13.140625" style="145" customWidth="1"/>
    <col min="14601" max="14601" width="12" style="145" customWidth="1"/>
    <col min="14602" max="14602" width="12.5703125" style="145" customWidth="1"/>
    <col min="14603" max="14603" width="12.85546875" style="145" customWidth="1"/>
    <col min="14604" max="14604" width="12" style="145" customWidth="1"/>
    <col min="14605" max="14605" width="9.140625" style="145"/>
    <col min="14606" max="14606" width="12.140625" style="145" customWidth="1"/>
    <col min="14607" max="14607" width="11.42578125" style="145" customWidth="1"/>
    <col min="14608" max="14608" width="11" style="145" customWidth="1"/>
    <col min="14609" max="14609" width="12.42578125" style="145" customWidth="1"/>
    <col min="14610" max="14849" width="9.140625" style="145"/>
    <col min="14850" max="14850" width="37" style="145" customWidth="1"/>
    <col min="14851" max="14851" width="20.5703125" style="145" customWidth="1"/>
    <col min="14852" max="14852" width="13.42578125" style="145" customWidth="1"/>
    <col min="14853" max="14853" width="12.28515625" style="145" customWidth="1"/>
    <col min="14854" max="14854" width="9.85546875" style="145" customWidth="1"/>
    <col min="14855" max="14856" width="13.140625" style="145" customWidth="1"/>
    <col min="14857" max="14857" width="12" style="145" customWidth="1"/>
    <col min="14858" max="14858" width="12.5703125" style="145" customWidth="1"/>
    <col min="14859" max="14859" width="12.85546875" style="145" customWidth="1"/>
    <col min="14860" max="14860" width="12" style="145" customWidth="1"/>
    <col min="14861" max="14861" width="9.140625" style="145"/>
    <col min="14862" max="14862" width="12.140625" style="145" customWidth="1"/>
    <col min="14863" max="14863" width="11.42578125" style="145" customWidth="1"/>
    <col min="14864" max="14864" width="11" style="145" customWidth="1"/>
    <col min="14865" max="14865" width="12.42578125" style="145" customWidth="1"/>
    <col min="14866" max="15105" width="9.140625" style="145"/>
    <col min="15106" max="15106" width="37" style="145" customWidth="1"/>
    <col min="15107" max="15107" width="20.5703125" style="145" customWidth="1"/>
    <col min="15108" max="15108" width="13.42578125" style="145" customWidth="1"/>
    <col min="15109" max="15109" width="12.28515625" style="145" customWidth="1"/>
    <col min="15110" max="15110" width="9.85546875" style="145" customWidth="1"/>
    <col min="15111" max="15112" width="13.140625" style="145" customWidth="1"/>
    <col min="15113" max="15113" width="12" style="145" customWidth="1"/>
    <col min="15114" max="15114" width="12.5703125" style="145" customWidth="1"/>
    <col min="15115" max="15115" width="12.85546875" style="145" customWidth="1"/>
    <col min="15116" max="15116" width="12" style="145" customWidth="1"/>
    <col min="15117" max="15117" width="9.140625" style="145"/>
    <col min="15118" max="15118" width="12.140625" style="145" customWidth="1"/>
    <col min="15119" max="15119" width="11.42578125" style="145" customWidth="1"/>
    <col min="15120" max="15120" width="11" style="145" customWidth="1"/>
    <col min="15121" max="15121" width="12.42578125" style="145" customWidth="1"/>
    <col min="15122" max="15361" width="9.140625" style="145"/>
    <col min="15362" max="15362" width="37" style="145" customWidth="1"/>
    <col min="15363" max="15363" width="20.5703125" style="145" customWidth="1"/>
    <col min="15364" max="15364" width="13.42578125" style="145" customWidth="1"/>
    <col min="15365" max="15365" width="12.28515625" style="145" customWidth="1"/>
    <col min="15366" max="15366" width="9.85546875" style="145" customWidth="1"/>
    <col min="15367" max="15368" width="13.140625" style="145" customWidth="1"/>
    <col min="15369" max="15369" width="12" style="145" customWidth="1"/>
    <col min="15370" max="15370" width="12.5703125" style="145" customWidth="1"/>
    <col min="15371" max="15371" width="12.85546875" style="145" customWidth="1"/>
    <col min="15372" max="15372" width="12" style="145" customWidth="1"/>
    <col min="15373" max="15373" width="9.140625" style="145"/>
    <col min="15374" max="15374" width="12.140625" style="145" customWidth="1"/>
    <col min="15375" max="15375" width="11.42578125" style="145" customWidth="1"/>
    <col min="15376" max="15376" width="11" style="145" customWidth="1"/>
    <col min="15377" max="15377" width="12.42578125" style="145" customWidth="1"/>
    <col min="15378" max="15617" width="9.140625" style="145"/>
    <col min="15618" max="15618" width="37" style="145" customWidth="1"/>
    <col min="15619" max="15619" width="20.5703125" style="145" customWidth="1"/>
    <col min="15620" max="15620" width="13.42578125" style="145" customWidth="1"/>
    <col min="15621" max="15621" width="12.28515625" style="145" customWidth="1"/>
    <col min="15622" max="15622" width="9.85546875" style="145" customWidth="1"/>
    <col min="15623" max="15624" width="13.140625" style="145" customWidth="1"/>
    <col min="15625" max="15625" width="12" style="145" customWidth="1"/>
    <col min="15626" max="15626" width="12.5703125" style="145" customWidth="1"/>
    <col min="15627" max="15627" width="12.85546875" style="145" customWidth="1"/>
    <col min="15628" max="15628" width="12" style="145" customWidth="1"/>
    <col min="15629" max="15629" width="9.140625" style="145"/>
    <col min="15630" max="15630" width="12.140625" style="145" customWidth="1"/>
    <col min="15631" max="15631" width="11.42578125" style="145" customWidth="1"/>
    <col min="15632" max="15632" width="11" style="145" customWidth="1"/>
    <col min="15633" max="15633" width="12.42578125" style="145" customWidth="1"/>
    <col min="15634" max="15873" width="9.140625" style="145"/>
    <col min="15874" max="15874" width="37" style="145" customWidth="1"/>
    <col min="15875" max="15875" width="20.5703125" style="145" customWidth="1"/>
    <col min="15876" max="15876" width="13.42578125" style="145" customWidth="1"/>
    <col min="15877" max="15877" width="12.28515625" style="145" customWidth="1"/>
    <col min="15878" max="15878" width="9.85546875" style="145" customWidth="1"/>
    <col min="15879" max="15880" width="13.140625" style="145" customWidth="1"/>
    <col min="15881" max="15881" width="12" style="145" customWidth="1"/>
    <col min="15882" max="15882" width="12.5703125" style="145" customWidth="1"/>
    <col min="15883" max="15883" width="12.85546875" style="145" customWidth="1"/>
    <col min="15884" max="15884" width="12" style="145" customWidth="1"/>
    <col min="15885" max="15885" width="9.140625" style="145"/>
    <col min="15886" max="15886" width="12.140625" style="145" customWidth="1"/>
    <col min="15887" max="15887" width="11.42578125" style="145" customWidth="1"/>
    <col min="15888" max="15888" width="11" style="145" customWidth="1"/>
    <col min="15889" max="15889" width="12.42578125" style="145" customWidth="1"/>
    <col min="15890" max="16129" width="9.140625" style="145"/>
    <col min="16130" max="16130" width="37" style="145" customWidth="1"/>
    <col min="16131" max="16131" width="20.5703125" style="145" customWidth="1"/>
    <col min="16132" max="16132" width="13.42578125" style="145" customWidth="1"/>
    <col min="16133" max="16133" width="12.28515625" style="145" customWidth="1"/>
    <col min="16134" max="16134" width="9.85546875" style="145" customWidth="1"/>
    <col min="16135" max="16136" width="13.140625" style="145" customWidth="1"/>
    <col min="16137" max="16137" width="12" style="145" customWidth="1"/>
    <col min="16138" max="16138" width="12.5703125" style="145" customWidth="1"/>
    <col min="16139" max="16139" width="12.85546875" style="145" customWidth="1"/>
    <col min="16140" max="16140" width="12" style="145" customWidth="1"/>
    <col min="16141" max="16141" width="9.140625" style="145"/>
    <col min="16142" max="16142" width="12.140625" style="145" customWidth="1"/>
    <col min="16143" max="16143" width="11.42578125" style="145" customWidth="1"/>
    <col min="16144" max="16144" width="11" style="145" customWidth="1"/>
    <col min="16145" max="16145" width="12.42578125" style="145" customWidth="1"/>
    <col min="16146" max="16384" width="9.140625" style="145"/>
  </cols>
  <sheetData>
    <row r="1" spans="1:18" ht="15.75" x14ac:dyDescent="0.25">
      <c r="A1" s="143"/>
      <c r="B1" s="143"/>
      <c r="C1" s="143"/>
      <c r="D1" s="143"/>
      <c r="E1" s="143"/>
      <c r="F1" s="143"/>
      <c r="G1" s="143"/>
      <c r="H1" s="143"/>
      <c r="I1" s="144"/>
      <c r="J1" s="144"/>
      <c r="K1" s="144"/>
      <c r="L1" s="144"/>
      <c r="M1" s="144"/>
      <c r="N1" s="334" t="s">
        <v>491</v>
      </c>
      <c r="O1" s="334"/>
      <c r="P1" s="334"/>
      <c r="Q1" s="334"/>
      <c r="R1" s="334"/>
    </row>
    <row r="2" spans="1:18" ht="15.75" customHeight="1" x14ac:dyDescent="0.2">
      <c r="A2" s="143"/>
      <c r="B2" s="143"/>
      <c r="C2" s="143"/>
      <c r="D2" s="143"/>
      <c r="E2" s="143"/>
      <c r="F2" s="143"/>
      <c r="G2" s="143"/>
      <c r="H2" s="143"/>
      <c r="I2" s="144"/>
      <c r="J2" s="144"/>
      <c r="K2" s="144"/>
      <c r="L2" s="144"/>
      <c r="M2" s="338" t="s">
        <v>517</v>
      </c>
      <c r="N2" s="338"/>
      <c r="O2" s="338"/>
      <c r="P2" s="338"/>
      <c r="Q2" s="338"/>
      <c r="R2" s="338"/>
    </row>
    <row r="3" spans="1:18" ht="15.75" customHeight="1" x14ac:dyDescent="0.25">
      <c r="A3" s="143"/>
      <c r="B3" s="143"/>
      <c r="C3" s="143"/>
      <c r="D3" s="143"/>
      <c r="E3" s="143"/>
      <c r="F3" s="143"/>
      <c r="G3" s="143"/>
      <c r="H3" s="143"/>
      <c r="I3" s="146"/>
      <c r="J3" s="146"/>
      <c r="K3" s="146"/>
      <c r="L3" s="144"/>
      <c r="M3" s="338"/>
      <c r="N3" s="338"/>
      <c r="O3" s="338"/>
      <c r="P3" s="338"/>
      <c r="Q3" s="338"/>
      <c r="R3" s="338"/>
    </row>
    <row r="4" spans="1:18" ht="66" customHeight="1" x14ac:dyDescent="0.25">
      <c r="A4" s="143"/>
      <c r="B4" s="143"/>
      <c r="C4" s="143"/>
      <c r="D4" s="143"/>
      <c r="E4" s="143"/>
      <c r="F4" s="143"/>
      <c r="G4" s="143"/>
      <c r="H4" s="143"/>
      <c r="I4" s="146"/>
      <c r="J4" s="146"/>
      <c r="K4" s="146"/>
      <c r="L4" s="144"/>
      <c r="M4" s="338"/>
      <c r="N4" s="338"/>
      <c r="O4" s="338"/>
      <c r="P4" s="338"/>
      <c r="Q4" s="338"/>
      <c r="R4" s="338"/>
    </row>
    <row r="5" spans="1:18" ht="13.5" x14ac:dyDescent="0.25">
      <c r="A5" s="335"/>
      <c r="B5" s="335"/>
      <c r="C5" s="335"/>
      <c r="D5" s="335"/>
      <c r="E5" s="335"/>
      <c r="F5" s="335"/>
      <c r="G5" s="335"/>
      <c r="H5" s="335"/>
      <c r="I5" s="146"/>
      <c r="J5" s="146"/>
      <c r="K5" s="146"/>
      <c r="L5" s="144"/>
      <c r="M5" s="144"/>
    </row>
    <row r="6" spans="1:18" ht="38.25" customHeight="1" x14ac:dyDescent="0.2">
      <c r="A6" s="336" t="s">
        <v>475</v>
      </c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  <c r="O6" s="336"/>
      <c r="P6" s="336"/>
      <c r="Q6" s="336"/>
      <c r="R6" s="336"/>
    </row>
    <row r="7" spans="1:18" x14ac:dyDescent="0.2">
      <c r="A7" s="147"/>
      <c r="B7" s="147"/>
      <c r="C7" s="147"/>
      <c r="D7" s="337">
        <v>2024</v>
      </c>
      <c r="E7" s="337"/>
      <c r="F7" s="337"/>
      <c r="G7" s="337"/>
      <c r="H7" s="337"/>
      <c r="I7" s="325">
        <v>2025</v>
      </c>
      <c r="J7" s="325"/>
      <c r="K7" s="325"/>
      <c r="L7" s="325"/>
      <c r="M7" s="325"/>
      <c r="N7" s="325">
        <v>2026</v>
      </c>
      <c r="O7" s="325"/>
      <c r="P7" s="325"/>
      <c r="Q7" s="325"/>
      <c r="R7" s="325"/>
    </row>
    <row r="8" spans="1:18" ht="12.75" customHeight="1" x14ac:dyDescent="0.2">
      <c r="A8" s="327" t="s">
        <v>425</v>
      </c>
      <c r="B8" s="328" t="s">
        <v>424</v>
      </c>
      <c r="C8" s="328" t="s">
        <v>30</v>
      </c>
      <c r="D8" s="330" t="s">
        <v>366</v>
      </c>
      <c r="E8" s="332" t="s">
        <v>367</v>
      </c>
      <c r="F8" s="333"/>
      <c r="G8" s="333"/>
      <c r="H8" s="333"/>
      <c r="I8" s="326" t="s">
        <v>366</v>
      </c>
      <c r="J8" s="325" t="s">
        <v>367</v>
      </c>
      <c r="K8" s="325"/>
      <c r="L8" s="325"/>
      <c r="M8" s="325"/>
      <c r="N8" s="326" t="s">
        <v>366</v>
      </c>
      <c r="O8" s="325" t="s">
        <v>367</v>
      </c>
      <c r="P8" s="325"/>
      <c r="Q8" s="325"/>
      <c r="R8" s="325"/>
    </row>
    <row r="9" spans="1:18" ht="102" x14ac:dyDescent="0.2">
      <c r="A9" s="327"/>
      <c r="B9" s="329"/>
      <c r="C9" s="329"/>
      <c r="D9" s="331"/>
      <c r="E9" s="181" t="s">
        <v>368</v>
      </c>
      <c r="F9" s="182" t="s">
        <v>369</v>
      </c>
      <c r="G9" s="181" t="s">
        <v>370</v>
      </c>
      <c r="H9" s="148" t="s">
        <v>371</v>
      </c>
      <c r="I9" s="326"/>
      <c r="J9" s="181" t="s">
        <v>368</v>
      </c>
      <c r="K9" s="181" t="s">
        <v>369</v>
      </c>
      <c r="L9" s="181" t="s">
        <v>370</v>
      </c>
      <c r="M9" s="149" t="s">
        <v>372</v>
      </c>
      <c r="N9" s="326"/>
      <c r="O9" s="181" t="s">
        <v>368</v>
      </c>
      <c r="P9" s="181" t="s">
        <v>369</v>
      </c>
      <c r="Q9" s="181" t="s">
        <v>370</v>
      </c>
      <c r="R9" s="149" t="s">
        <v>371</v>
      </c>
    </row>
    <row r="10" spans="1:18" x14ac:dyDescent="0.2">
      <c r="A10" s="150">
        <v>1</v>
      </c>
      <c r="B10" s="150"/>
      <c r="C10" s="150">
        <v>2</v>
      </c>
      <c r="D10" s="151">
        <v>3</v>
      </c>
      <c r="E10" s="151">
        <v>4</v>
      </c>
      <c r="F10" s="152">
        <v>5</v>
      </c>
      <c r="G10" s="153">
        <v>6</v>
      </c>
      <c r="H10" s="154">
        <v>7</v>
      </c>
      <c r="I10" s="155"/>
      <c r="J10" s="155"/>
      <c r="K10" s="155"/>
      <c r="L10" s="155"/>
      <c r="M10" s="155"/>
      <c r="N10" s="155"/>
      <c r="O10" s="155"/>
      <c r="P10" s="155"/>
      <c r="Q10" s="155"/>
      <c r="R10" s="155"/>
    </row>
    <row r="11" spans="1:18" ht="20.25" x14ac:dyDescent="0.2">
      <c r="A11" s="341" t="s">
        <v>407</v>
      </c>
      <c r="B11" s="342"/>
      <c r="C11" s="342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2"/>
      <c r="Q11" s="342"/>
      <c r="R11" s="343"/>
    </row>
    <row r="12" spans="1:18" ht="76.5" x14ac:dyDescent="0.2">
      <c r="A12" s="171" t="s">
        <v>314</v>
      </c>
      <c r="B12" s="347" t="s">
        <v>426</v>
      </c>
      <c r="C12" s="172" t="s">
        <v>408</v>
      </c>
      <c r="D12" s="357">
        <f>E13+G12</f>
        <v>56673941.770000003</v>
      </c>
      <c r="E12" s="151"/>
      <c r="F12" s="151"/>
      <c r="G12" s="173">
        <f>45055900+10757000</f>
        <v>55812900</v>
      </c>
      <c r="H12" s="153"/>
      <c r="I12" s="351">
        <f>J13+L12</f>
        <v>22758782</v>
      </c>
      <c r="J12" s="173"/>
      <c r="K12" s="173"/>
      <c r="L12" s="173">
        <v>22417400</v>
      </c>
      <c r="M12" s="173"/>
      <c r="N12" s="351">
        <f>O13+Q12</f>
        <v>62776346</v>
      </c>
      <c r="O12" s="173"/>
      <c r="P12" s="173"/>
      <c r="Q12" s="173">
        <v>61834700</v>
      </c>
      <c r="R12" s="173"/>
    </row>
    <row r="13" spans="1:18" ht="89.25" x14ac:dyDescent="0.2">
      <c r="A13" s="171" t="s">
        <v>320</v>
      </c>
      <c r="B13" s="348"/>
      <c r="C13" s="172" t="s">
        <v>409</v>
      </c>
      <c r="D13" s="359"/>
      <c r="E13" s="173">
        <f>686131+174910.77</f>
        <v>861041.77</v>
      </c>
      <c r="F13" s="151"/>
      <c r="G13" s="153"/>
      <c r="H13" s="153"/>
      <c r="I13" s="352"/>
      <c r="J13" s="173">
        <v>341382</v>
      </c>
      <c r="K13" s="173"/>
      <c r="L13" s="173"/>
      <c r="M13" s="173"/>
      <c r="N13" s="352"/>
      <c r="O13" s="173">
        <v>941646</v>
      </c>
      <c r="P13" s="173"/>
      <c r="Q13" s="173"/>
      <c r="R13" s="173"/>
    </row>
    <row r="14" spans="1:18" ht="13.5" customHeight="1" x14ac:dyDescent="0.2">
      <c r="A14" s="174" t="s">
        <v>373</v>
      </c>
      <c r="B14" s="174"/>
      <c r="C14" s="175"/>
      <c r="D14" s="176">
        <f>D12</f>
        <v>56673941.770000003</v>
      </c>
      <c r="E14" s="176">
        <f>E13</f>
        <v>861041.77</v>
      </c>
      <c r="F14" s="176"/>
      <c r="G14" s="177">
        <f>G12</f>
        <v>55812900</v>
      </c>
      <c r="H14" s="178"/>
      <c r="I14" s="177">
        <f>I12</f>
        <v>22758782</v>
      </c>
      <c r="J14" s="177">
        <f>J13</f>
        <v>341382</v>
      </c>
      <c r="K14" s="177"/>
      <c r="L14" s="177">
        <f>L12</f>
        <v>22417400</v>
      </c>
      <c r="M14" s="177"/>
      <c r="N14" s="177">
        <f>N12</f>
        <v>62776346</v>
      </c>
      <c r="O14" s="177">
        <f>O13</f>
        <v>941646</v>
      </c>
      <c r="P14" s="177"/>
      <c r="Q14" s="177">
        <f>Q12</f>
        <v>61834700</v>
      </c>
      <c r="R14" s="177"/>
    </row>
    <row r="15" spans="1:18" ht="20.25" x14ac:dyDescent="0.2">
      <c r="A15" s="353" t="s">
        <v>471</v>
      </c>
      <c r="B15" s="354"/>
      <c r="C15" s="354"/>
      <c r="D15" s="354"/>
      <c r="E15" s="354"/>
      <c r="F15" s="354"/>
      <c r="G15" s="354"/>
      <c r="H15" s="354"/>
      <c r="I15" s="354"/>
      <c r="J15" s="354"/>
      <c r="K15" s="354"/>
      <c r="L15" s="354"/>
      <c r="M15" s="354"/>
      <c r="N15" s="354"/>
      <c r="O15" s="354"/>
      <c r="P15" s="354"/>
      <c r="Q15" s="354"/>
      <c r="R15" s="355"/>
    </row>
    <row r="16" spans="1:18" ht="51" x14ac:dyDescent="0.2">
      <c r="A16" s="199" t="s">
        <v>459</v>
      </c>
      <c r="B16" s="356" t="s">
        <v>476</v>
      </c>
      <c r="C16" s="185" t="s">
        <v>472</v>
      </c>
      <c r="D16" s="357">
        <f>E17+G16</f>
        <v>8392590.1500000004</v>
      </c>
      <c r="E16" s="186"/>
      <c r="F16" s="186"/>
      <c r="G16" s="184">
        <v>8266701.1500000004</v>
      </c>
      <c r="H16" s="186"/>
      <c r="I16" s="351">
        <v>0</v>
      </c>
      <c r="J16" s="186"/>
      <c r="K16" s="186"/>
      <c r="L16" s="186"/>
      <c r="M16" s="186"/>
      <c r="N16" s="186"/>
      <c r="O16" s="186"/>
      <c r="P16" s="186"/>
      <c r="Q16" s="186"/>
      <c r="R16" s="186"/>
    </row>
    <row r="17" spans="1:18" ht="114.75" x14ac:dyDescent="0.2">
      <c r="A17" s="199" t="s">
        <v>461</v>
      </c>
      <c r="B17" s="356"/>
      <c r="C17" s="187" t="s">
        <v>473</v>
      </c>
      <c r="D17" s="358"/>
      <c r="E17" s="188">
        <v>125889</v>
      </c>
      <c r="F17" s="188"/>
      <c r="G17" s="189"/>
      <c r="H17" s="190"/>
      <c r="I17" s="352"/>
      <c r="J17" s="189"/>
      <c r="K17" s="189"/>
      <c r="L17" s="189"/>
      <c r="M17" s="189"/>
      <c r="N17" s="189"/>
      <c r="O17" s="189"/>
      <c r="P17" s="189"/>
      <c r="Q17" s="189"/>
      <c r="R17" s="189"/>
    </row>
    <row r="18" spans="1:18" ht="13.5" x14ac:dyDescent="0.2">
      <c r="A18" s="191" t="s">
        <v>373</v>
      </c>
      <c r="B18" s="192"/>
      <c r="C18" s="193"/>
      <c r="D18" s="176">
        <f>D16</f>
        <v>8392590.1500000004</v>
      </c>
      <c r="E18" s="176">
        <f>E17</f>
        <v>125889</v>
      </c>
      <c r="F18" s="176"/>
      <c r="G18" s="177"/>
      <c r="H18" s="178"/>
      <c r="I18" s="177"/>
      <c r="J18" s="177"/>
      <c r="K18" s="177"/>
      <c r="L18" s="177"/>
      <c r="M18" s="177"/>
      <c r="N18" s="177"/>
      <c r="O18" s="177"/>
      <c r="P18" s="177"/>
      <c r="Q18" s="177"/>
      <c r="R18" s="177"/>
    </row>
    <row r="19" spans="1:18" ht="20.25" x14ac:dyDescent="0.2">
      <c r="A19" s="344" t="s">
        <v>374</v>
      </c>
      <c r="B19" s="345"/>
      <c r="C19" s="345"/>
      <c r="D19" s="345"/>
      <c r="E19" s="345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6"/>
    </row>
    <row r="20" spans="1:18" ht="102" x14ac:dyDescent="0.2">
      <c r="A20" s="180" t="s">
        <v>317</v>
      </c>
      <c r="B20" s="349" t="s">
        <v>474</v>
      </c>
      <c r="C20" s="179" t="s">
        <v>410</v>
      </c>
      <c r="D20" s="339">
        <f>E21+G20</f>
        <v>0</v>
      </c>
      <c r="E20" s="188"/>
      <c r="F20" s="194"/>
      <c r="G20" s="195"/>
      <c r="H20" s="158"/>
      <c r="I20" s="351">
        <f>L20+J21</f>
        <v>30316955</v>
      </c>
      <c r="J20" s="155"/>
      <c r="K20" s="155"/>
      <c r="L20" s="173">
        <v>29862200</v>
      </c>
      <c r="M20" s="155"/>
      <c r="N20" s="155"/>
      <c r="O20" s="155"/>
      <c r="P20" s="155"/>
      <c r="Q20" s="155"/>
      <c r="R20" s="155"/>
    </row>
    <row r="21" spans="1:18" ht="114.75" x14ac:dyDescent="0.2">
      <c r="A21" s="180" t="s">
        <v>405</v>
      </c>
      <c r="B21" s="350"/>
      <c r="C21" s="179" t="s">
        <v>411</v>
      </c>
      <c r="D21" s="340"/>
      <c r="E21" s="196"/>
      <c r="F21" s="197"/>
      <c r="G21" s="198"/>
      <c r="H21" s="161"/>
      <c r="I21" s="352"/>
      <c r="J21" s="173">
        <v>454755</v>
      </c>
      <c r="K21" s="155"/>
      <c r="L21" s="155"/>
      <c r="M21" s="155"/>
      <c r="N21" s="155"/>
      <c r="O21" s="155"/>
      <c r="P21" s="155"/>
      <c r="Q21" s="155"/>
      <c r="R21" s="155"/>
    </row>
    <row r="22" spans="1:18" ht="13.5" x14ac:dyDescent="0.2">
      <c r="A22" s="156" t="s">
        <v>373</v>
      </c>
      <c r="B22" s="156"/>
      <c r="C22" s="160"/>
      <c r="D22" s="157">
        <f t="shared" ref="D22:R22" si="0">SUM(D20:D21)</f>
        <v>0</v>
      </c>
      <c r="E22" s="157">
        <f t="shared" si="0"/>
        <v>0</v>
      </c>
      <c r="F22" s="157">
        <f t="shared" si="0"/>
        <v>0</v>
      </c>
      <c r="G22" s="157">
        <f t="shared" si="0"/>
        <v>0</v>
      </c>
      <c r="H22" s="157">
        <f t="shared" si="0"/>
        <v>0</v>
      </c>
      <c r="I22" s="157">
        <f t="shared" si="0"/>
        <v>30316955</v>
      </c>
      <c r="J22" s="157">
        <f t="shared" si="0"/>
        <v>454755</v>
      </c>
      <c r="K22" s="157">
        <f t="shared" si="0"/>
        <v>0</v>
      </c>
      <c r="L22" s="157">
        <f t="shared" si="0"/>
        <v>29862200</v>
      </c>
      <c r="M22" s="157">
        <f t="shared" si="0"/>
        <v>0</v>
      </c>
      <c r="N22" s="157">
        <f t="shared" si="0"/>
        <v>0</v>
      </c>
      <c r="O22" s="157">
        <f t="shared" si="0"/>
        <v>0</v>
      </c>
      <c r="P22" s="157">
        <f t="shared" si="0"/>
        <v>0</v>
      </c>
      <c r="Q22" s="157">
        <f t="shared" si="0"/>
        <v>0</v>
      </c>
      <c r="R22" s="157">
        <f t="shared" si="0"/>
        <v>0</v>
      </c>
    </row>
    <row r="23" spans="1:18" ht="13.5" x14ac:dyDescent="0.2">
      <c r="A23" s="162" t="s">
        <v>375</v>
      </c>
      <c r="B23" s="162"/>
      <c r="C23" s="162"/>
      <c r="D23" s="159">
        <f t="shared" ref="D23:R23" si="1">+D18+D22+D14</f>
        <v>65066531.920000002</v>
      </c>
      <c r="E23" s="159">
        <f t="shared" si="1"/>
        <v>986930.77</v>
      </c>
      <c r="F23" s="159">
        <f t="shared" si="1"/>
        <v>0</v>
      </c>
      <c r="G23" s="159">
        <f t="shared" si="1"/>
        <v>55812900</v>
      </c>
      <c r="H23" s="159">
        <f t="shared" si="1"/>
        <v>0</v>
      </c>
      <c r="I23" s="159">
        <f t="shared" si="1"/>
        <v>53075737</v>
      </c>
      <c r="J23" s="159">
        <f t="shared" si="1"/>
        <v>796137</v>
      </c>
      <c r="K23" s="159">
        <f t="shared" si="1"/>
        <v>0</v>
      </c>
      <c r="L23" s="159">
        <f t="shared" si="1"/>
        <v>52279600</v>
      </c>
      <c r="M23" s="159">
        <f t="shared" si="1"/>
        <v>0</v>
      </c>
      <c r="N23" s="159">
        <f t="shared" si="1"/>
        <v>62776346</v>
      </c>
      <c r="O23" s="159">
        <f t="shared" si="1"/>
        <v>941646</v>
      </c>
      <c r="P23" s="159">
        <f t="shared" si="1"/>
        <v>0</v>
      </c>
      <c r="Q23" s="159">
        <f t="shared" si="1"/>
        <v>61834700</v>
      </c>
      <c r="R23" s="159">
        <f t="shared" si="1"/>
        <v>0</v>
      </c>
    </row>
    <row r="24" spans="1:18" x14ac:dyDescent="0.2">
      <c r="A24" s="163"/>
      <c r="B24" s="163"/>
      <c r="C24" s="163"/>
      <c r="D24" s="164"/>
      <c r="E24" s="164"/>
      <c r="F24" s="164"/>
      <c r="G24" s="163"/>
    </row>
    <row r="25" spans="1:18" x14ac:dyDescent="0.2">
      <c r="A25" s="163"/>
      <c r="B25" s="163"/>
      <c r="C25" s="163"/>
      <c r="D25" s="164"/>
      <c r="E25" s="164"/>
      <c r="F25" s="164"/>
      <c r="G25" s="163"/>
    </row>
    <row r="26" spans="1:18" x14ac:dyDescent="0.2">
      <c r="A26" s="163"/>
      <c r="B26" s="163"/>
      <c r="C26" s="163"/>
      <c r="D26" s="164"/>
      <c r="E26" s="164"/>
      <c r="F26" s="164"/>
      <c r="G26" s="163"/>
    </row>
    <row r="27" spans="1:18" x14ac:dyDescent="0.2">
      <c r="A27" s="163"/>
      <c r="B27" s="163"/>
      <c r="C27" s="163"/>
      <c r="D27" s="164"/>
      <c r="E27" s="164"/>
      <c r="F27" s="164"/>
      <c r="G27" s="163"/>
    </row>
  </sheetData>
  <mergeCells count="29">
    <mergeCell ref="D20:D21"/>
    <mergeCell ref="A11:R11"/>
    <mergeCell ref="A19:R19"/>
    <mergeCell ref="B12:B13"/>
    <mergeCell ref="B20:B21"/>
    <mergeCell ref="I16:I17"/>
    <mergeCell ref="I20:I21"/>
    <mergeCell ref="N12:N13"/>
    <mergeCell ref="A15:R15"/>
    <mergeCell ref="B16:B17"/>
    <mergeCell ref="D16:D17"/>
    <mergeCell ref="D12:D13"/>
    <mergeCell ref="I12:I13"/>
    <mergeCell ref="N1:R1"/>
    <mergeCell ref="A5:H5"/>
    <mergeCell ref="A6:R6"/>
    <mergeCell ref="D7:H7"/>
    <mergeCell ref="I7:M7"/>
    <mergeCell ref="N7:R7"/>
    <mergeCell ref="M2:R4"/>
    <mergeCell ref="J8:M8"/>
    <mergeCell ref="N8:N9"/>
    <mergeCell ref="O8:R8"/>
    <mergeCell ref="A8:A9"/>
    <mergeCell ref="B8:B9"/>
    <mergeCell ref="C8:C9"/>
    <mergeCell ref="D8:D9"/>
    <mergeCell ref="E8:H8"/>
    <mergeCell ref="I8:I9"/>
  </mergeCells>
  <pageMargins left="0.7" right="0.7" top="0.75" bottom="0.75" header="0.3" footer="0.3"/>
  <pageSetup paperSize="9" scale="4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workbookViewId="0">
      <selection activeCell="D40" sqref="D40"/>
    </sheetView>
  </sheetViews>
  <sheetFormatPr defaultColWidth="24.140625" defaultRowHeight="15" x14ac:dyDescent="0.25"/>
  <cols>
    <col min="1" max="1" width="34.5703125" style="115" customWidth="1"/>
    <col min="2" max="2" width="7.7109375" style="115" customWidth="1"/>
    <col min="3" max="3" width="21.5703125" style="115" customWidth="1"/>
    <col min="4" max="4" width="19.140625" style="115" customWidth="1"/>
    <col min="5" max="5" width="19.28515625" style="115" customWidth="1"/>
    <col min="6" max="6" width="17" style="115" customWidth="1"/>
    <col min="7" max="16384" width="24.140625" style="115"/>
  </cols>
  <sheetData>
    <row r="1" spans="1:6" x14ac:dyDescent="0.25">
      <c r="F1" s="115" t="s">
        <v>434</v>
      </c>
    </row>
    <row r="2" spans="1:6" x14ac:dyDescent="0.25">
      <c r="A2" s="360" t="s">
        <v>435</v>
      </c>
      <c r="B2" s="360"/>
      <c r="C2" s="360"/>
      <c r="D2" s="360"/>
      <c r="E2" s="360"/>
      <c r="F2" s="360"/>
    </row>
    <row r="3" spans="1:6" x14ac:dyDescent="0.25">
      <c r="A3" s="116"/>
      <c r="B3" s="116"/>
      <c r="C3" s="116"/>
      <c r="D3" s="116"/>
      <c r="E3" s="116"/>
      <c r="F3" s="116" t="s">
        <v>39</v>
      </c>
    </row>
    <row r="4" spans="1:6" ht="28.5" x14ac:dyDescent="0.25">
      <c r="A4" s="117" t="s">
        <v>36</v>
      </c>
      <c r="B4" s="117" t="s">
        <v>40</v>
      </c>
      <c r="C4" s="117" t="s">
        <v>41</v>
      </c>
      <c r="D4" s="117" t="s">
        <v>107</v>
      </c>
      <c r="E4" s="117" t="s">
        <v>383</v>
      </c>
      <c r="F4" s="117" t="s">
        <v>436</v>
      </c>
    </row>
    <row r="5" spans="1:6" ht="30" x14ac:dyDescent="0.25">
      <c r="A5" s="118" t="s">
        <v>42</v>
      </c>
      <c r="B5" s="119"/>
      <c r="C5" s="120" t="s">
        <v>43</v>
      </c>
      <c r="D5" s="121">
        <f>D6+D8+D13+D15+D19+D28+D24+D26+D30</f>
        <v>44604920</v>
      </c>
      <c r="E5" s="121">
        <f>E6+E8+E13+E15+E19+E28+E24+E26</f>
        <v>46591300</v>
      </c>
      <c r="F5" s="121">
        <f>F6+F8+F13+F15+F19+F28+F24+F26</f>
        <v>49039000</v>
      </c>
    </row>
    <row r="6" spans="1:6" ht="30" x14ac:dyDescent="0.25">
      <c r="A6" s="118" t="s">
        <v>44</v>
      </c>
      <c r="B6" s="119"/>
      <c r="C6" s="120" t="s">
        <v>45</v>
      </c>
      <c r="D6" s="121">
        <f>SUM(D7)</f>
        <v>29112000</v>
      </c>
      <c r="E6" s="121">
        <f>SUM(E7)</f>
        <v>31091700</v>
      </c>
      <c r="F6" s="121">
        <f>SUM(F7)</f>
        <v>33205900</v>
      </c>
    </row>
    <row r="7" spans="1:6" ht="135" x14ac:dyDescent="0.25">
      <c r="A7" s="118" t="s">
        <v>46</v>
      </c>
      <c r="B7" s="122">
        <v>182</v>
      </c>
      <c r="C7" s="120" t="s">
        <v>47</v>
      </c>
      <c r="D7" s="121">
        <v>29112000</v>
      </c>
      <c r="E7" s="121">
        <v>31091700</v>
      </c>
      <c r="F7" s="121">
        <v>33205900</v>
      </c>
    </row>
    <row r="8" spans="1:6" ht="75" x14ac:dyDescent="0.25">
      <c r="A8" s="118" t="s">
        <v>48</v>
      </c>
      <c r="B8" s="119"/>
      <c r="C8" s="120" t="s">
        <v>49</v>
      </c>
      <c r="D8" s="121">
        <f>SUM(D9:D12)</f>
        <v>0</v>
      </c>
      <c r="E8" s="121">
        <f>SUM(E9:E12)</f>
        <v>0</v>
      </c>
      <c r="F8" s="121">
        <f>SUM(F9:F12)</f>
        <v>0</v>
      </c>
    </row>
    <row r="9" spans="1:6" ht="120" x14ac:dyDescent="0.25">
      <c r="A9" s="118" t="s">
        <v>50</v>
      </c>
      <c r="B9" s="119" t="s">
        <v>51</v>
      </c>
      <c r="C9" s="120" t="s">
        <v>52</v>
      </c>
      <c r="D9" s="121">
        <v>0</v>
      </c>
      <c r="E9" s="121">
        <v>0</v>
      </c>
      <c r="F9" s="121">
        <v>0</v>
      </c>
    </row>
    <row r="10" spans="1:6" ht="150" x14ac:dyDescent="0.25">
      <c r="A10" s="123" t="s">
        <v>53</v>
      </c>
      <c r="B10" s="119" t="s">
        <v>51</v>
      </c>
      <c r="C10" s="120" t="s">
        <v>54</v>
      </c>
      <c r="D10" s="121">
        <v>0</v>
      </c>
      <c r="E10" s="121">
        <v>0</v>
      </c>
      <c r="F10" s="121">
        <v>0</v>
      </c>
    </row>
    <row r="11" spans="1:6" ht="120" x14ac:dyDescent="0.25">
      <c r="A11" s="118" t="s">
        <v>55</v>
      </c>
      <c r="B11" s="119" t="s">
        <v>51</v>
      </c>
      <c r="C11" s="120" t="s">
        <v>56</v>
      </c>
      <c r="D11" s="121">
        <v>0</v>
      </c>
      <c r="E11" s="121">
        <v>0</v>
      </c>
      <c r="F11" s="121">
        <v>0</v>
      </c>
    </row>
    <row r="12" spans="1:6" ht="120" x14ac:dyDescent="0.25">
      <c r="A12" s="118" t="s">
        <v>57</v>
      </c>
      <c r="B12" s="119" t="s">
        <v>51</v>
      </c>
      <c r="C12" s="120" t="s">
        <v>58</v>
      </c>
      <c r="D12" s="121">
        <v>0</v>
      </c>
      <c r="E12" s="121">
        <v>0</v>
      </c>
      <c r="F12" s="121">
        <v>0</v>
      </c>
    </row>
    <row r="13" spans="1:6" ht="30" x14ac:dyDescent="0.25">
      <c r="A13" s="118" t="s">
        <v>59</v>
      </c>
      <c r="B13" s="119"/>
      <c r="C13" s="120" t="s">
        <v>60</v>
      </c>
      <c r="D13" s="121">
        <f>D14</f>
        <v>1685800</v>
      </c>
      <c r="E13" s="121">
        <f>SUM(E14)</f>
        <v>1736400</v>
      </c>
      <c r="F13" s="121">
        <f>SUM(F14)</f>
        <v>1788500</v>
      </c>
    </row>
    <row r="14" spans="1:6" ht="90" x14ac:dyDescent="0.25">
      <c r="A14" s="118" t="s">
        <v>61</v>
      </c>
      <c r="B14" s="122">
        <v>182</v>
      </c>
      <c r="C14" s="120" t="s">
        <v>62</v>
      </c>
      <c r="D14" s="121">
        <v>1685800</v>
      </c>
      <c r="E14" s="121">
        <v>1736400</v>
      </c>
      <c r="F14" s="121">
        <v>1788500</v>
      </c>
    </row>
    <row r="15" spans="1:6" x14ac:dyDescent="0.25">
      <c r="A15" s="118" t="s">
        <v>63</v>
      </c>
      <c r="B15" s="119"/>
      <c r="C15" s="120" t="s">
        <v>64</v>
      </c>
      <c r="D15" s="121">
        <f>SUM(D16:D18)</f>
        <v>10658500</v>
      </c>
      <c r="E15" s="121">
        <f>SUM(E16:E18)</f>
        <v>11044700</v>
      </c>
      <c r="F15" s="121">
        <f>SUM(F16:F18)</f>
        <v>11431600</v>
      </c>
    </row>
    <row r="16" spans="1:6" ht="135" x14ac:dyDescent="0.25">
      <c r="A16" s="118" t="s">
        <v>359</v>
      </c>
      <c r="B16" s="122">
        <v>182</v>
      </c>
      <c r="C16" s="120" t="s">
        <v>346</v>
      </c>
      <c r="D16" s="121">
        <v>4643000</v>
      </c>
      <c r="E16" s="121">
        <v>5029200</v>
      </c>
      <c r="F16" s="121">
        <v>5416100</v>
      </c>
    </row>
    <row r="17" spans="1:6" ht="120" x14ac:dyDescent="0.25">
      <c r="A17" s="118" t="s">
        <v>349</v>
      </c>
      <c r="B17" s="122">
        <v>182</v>
      </c>
      <c r="C17" s="120" t="s">
        <v>345</v>
      </c>
      <c r="D17" s="121">
        <v>3687500</v>
      </c>
      <c r="E17" s="121">
        <v>3687500</v>
      </c>
      <c r="F17" s="121">
        <v>3687500</v>
      </c>
    </row>
    <row r="18" spans="1:6" ht="120" x14ac:dyDescent="0.25">
      <c r="A18" s="118" t="s">
        <v>350</v>
      </c>
      <c r="B18" s="122">
        <v>182</v>
      </c>
      <c r="C18" s="120" t="s">
        <v>344</v>
      </c>
      <c r="D18" s="121">
        <v>2328000</v>
      </c>
      <c r="E18" s="121">
        <v>2328000</v>
      </c>
      <c r="F18" s="121">
        <v>2328000</v>
      </c>
    </row>
    <row r="19" spans="1:6" ht="90" x14ac:dyDescent="0.25">
      <c r="A19" s="118" t="s">
        <v>73</v>
      </c>
      <c r="B19" s="119"/>
      <c r="C19" s="120" t="s">
        <v>74</v>
      </c>
      <c r="D19" s="121">
        <f>SUM(D20:D23)</f>
        <v>1140700</v>
      </c>
      <c r="E19" s="121">
        <f>SUM(E20:E23)</f>
        <v>1052300</v>
      </c>
      <c r="F19" s="121">
        <f>SUM(F20:F23)</f>
        <v>944400</v>
      </c>
    </row>
    <row r="20" spans="1:6" ht="150" x14ac:dyDescent="0.25">
      <c r="A20" s="123" t="s">
        <v>351</v>
      </c>
      <c r="B20" s="122">
        <v>811</v>
      </c>
      <c r="C20" s="120" t="s">
        <v>347</v>
      </c>
      <c r="D20" s="121">
        <v>465900</v>
      </c>
      <c r="E20" s="121">
        <v>437500</v>
      </c>
      <c r="F20" s="121">
        <v>389600</v>
      </c>
    </row>
    <row r="21" spans="1:6" ht="135" x14ac:dyDescent="0.25">
      <c r="A21" s="123" t="s">
        <v>360</v>
      </c>
      <c r="B21" s="122">
        <v>811</v>
      </c>
      <c r="C21" s="120" t="s">
        <v>334</v>
      </c>
      <c r="D21" s="121">
        <v>204100</v>
      </c>
      <c r="E21" s="121">
        <v>144100</v>
      </c>
      <c r="F21" s="121">
        <v>84100</v>
      </c>
    </row>
    <row r="22" spans="1:6" ht="79.5" customHeight="1" x14ac:dyDescent="0.25">
      <c r="A22" s="118" t="s">
        <v>352</v>
      </c>
      <c r="B22" s="122">
        <v>811</v>
      </c>
      <c r="C22" s="119" t="s">
        <v>336</v>
      </c>
      <c r="D22" s="121">
        <v>384200</v>
      </c>
      <c r="E22" s="121">
        <v>384200</v>
      </c>
      <c r="F22" s="121">
        <v>384200</v>
      </c>
    </row>
    <row r="23" spans="1:6" ht="150" x14ac:dyDescent="0.25">
      <c r="A23" s="118" t="s">
        <v>353</v>
      </c>
      <c r="B23" s="122">
        <v>811</v>
      </c>
      <c r="C23" s="120" t="s">
        <v>337</v>
      </c>
      <c r="D23" s="121">
        <v>86500</v>
      </c>
      <c r="E23" s="121">
        <v>86500</v>
      </c>
      <c r="F23" s="121">
        <v>86500</v>
      </c>
    </row>
    <row r="24" spans="1:6" ht="30" x14ac:dyDescent="0.25">
      <c r="A24" s="118" t="s">
        <v>335</v>
      </c>
      <c r="B24" s="122"/>
      <c r="C24" s="120" t="s">
        <v>338</v>
      </c>
      <c r="D24" s="121">
        <f>D25</f>
        <v>1250000</v>
      </c>
      <c r="E24" s="121">
        <f>E25</f>
        <v>1250000</v>
      </c>
      <c r="F24" s="121">
        <f>F25</f>
        <v>1250000</v>
      </c>
    </row>
    <row r="25" spans="1:6" ht="90" x14ac:dyDescent="0.25">
      <c r="A25" s="118" t="s">
        <v>361</v>
      </c>
      <c r="B25" s="122">
        <v>811</v>
      </c>
      <c r="C25" s="120" t="s">
        <v>339</v>
      </c>
      <c r="D25" s="121">
        <v>1250000</v>
      </c>
      <c r="E25" s="121">
        <v>1250000</v>
      </c>
      <c r="F25" s="121">
        <v>1250000</v>
      </c>
    </row>
    <row r="26" spans="1:6" ht="45" x14ac:dyDescent="0.25">
      <c r="A26" s="118" t="s">
        <v>81</v>
      </c>
      <c r="B26" s="119"/>
      <c r="C26" s="120" t="s">
        <v>82</v>
      </c>
      <c r="D26" s="121">
        <f>SUM(D27)</f>
        <v>392000</v>
      </c>
      <c r="E26" s="121">
        <f>SUM(E27)</f>
        <v>392000</v>
      </c>
      <c r="F26" s="121">
        <f>SUM(F27)</f>
        <v>392000</v>
      </c>
    </row>
    <row r="27" spans="1:6" ht="90" x14ac:dyDescent="0.25">
      <c r="A27" s="118" t="s">
        <v>354</v>
      </c>
      <c r="B27" s="122">
        <v>811</v>
      </c>
      <c r="C27" s="120" t="s">
        <v>340</v>
      </c>
      <c r="D27" s="121">
        <v>392000</v>
      </c>
      <c r="E27" s="121">
        <v>392000</v>
      </c>
      <c r="F27" s="121">
        <v>392000</v>
      </c>
    </row>
    <row r="28" spans="1:6" ht="30" x14ac:dyDescent="0.25">
      <c r="A28" s="118" t="s">
        <v>85</v>
      </c>
      <c r="B28" s="119"/>
      <c r="C28" s="120" t="s">
        <v>86</v>
      </c>
      <c r="D28" s="121">
        <f>SUM(D29)</f>
        <v>22000</v>
      </c>
      <c r="E28" s="121">
        <f>SUM(E29)</f>
        <v>24200</v>
      </c>
      <c r="F28" s="121">
        <f>SUM(F29)</f>
        <v>26600</v>
      </c>
    </row>
    <row r="29" spans="1:6" ht="90" x14ac:dyDescent="0.25">
      <c r="A29" s="118" t="s">
        <v>200</v>
      </c>
      <c r="B29" s="122">
        <v>810</v>
      </c>
      <c r="C29" s="120" t="s">
        <v>199</v>
      </c>
      <c r="D29" s="121">
        <v>22000</v>
      </c>
      <c r="E29" s="121">
        <v>24200</v>
      </c>
      <c r="F29" s="121">
        <v>26600</v>
      </c>
    </row>
    <row r="30" spans="1:6" ht="60" x14ac:dyDescent="0.25">
      <c r="A30" s="141" t="s">
        <v>362</v>
      </c>
      <c r="B30" s="95">
        <v>811</v>
      </c>
      <c r="C30" s="142" t="s">
        <v>363</v>
      </c>
      <c r="D30" s="121">
        <f>D31</f>
        <v>343920</v>
      </c>
      <c r="E30" s="121">
        <v>0</v>
      </c>
      <c r="F30" s="121">
        <v>0</v>
      </c>
    </row>
    <row r="31" spans="1:6" ht="45" x14ac:dyDescent="0.25">
      <c r="A31" s="141" t="s">
        <v>365</v>
      </c>
      <c r="B31" s="95">
        <v>811</v>
      </c>
      <c r="C31" s="142" t="s">
        <v>437</v>
      </c>
      <c r="D31" s="121">
        <v>343920</v>
      </c>
      <c r="E31" s="121">
        <v>0</v>
      </c>
      <c r="F31" s="121">
        <v>0</v>
      </c>
    </row>
    <row r="32" spans="1:6" ht="30" x14ac:dyDescent="0.25">
      <c r="A32" s="118" t="s">
        <v>87</v>
      </c>
      <c r="B32" s="119"/>
      <c r="C32" s="120" t="s">
        <v>88</v>
      </c>
      <c r="D32" s="121">
        <f>D33+D38</f>
        <v>309180559.27000004</v>
      </c>
      <c r="E32" s="121">
        <f>E33+E38</f>
        <v>158370231.06</v>
      </c>
      <c r="F32" s="121">
        <f>F33+F38</f>
        <v>190058445.78999999</v>
      </c>
    </row>
    <row r="33" spans="1:6" ht="75" x14ac:dyDescent="0.25">
      <c r="A33" s="118" t="s">
        <v>89</v>
      </c>
      <c r="B33" s="119"/>
      <c r="C33" s="120" t="s">
        <v>90</v>
      </c>
      <c r="D33" s="121">
        <f>SUM(D34:D37)</f>
        <v>309180559.27000004</v>
      </c>
      <c r="E33" s="121">
        <f>SUM(E34:E36)</f>
        <v>158370231.06</v>
      </c>
      <c r="F33" s="121">
        <f>SUM(F34:F37)</f>
        <v>190058445.78999999</v>
      </c>
    </row>
    <row r="34" spans="1:6" ht="45" x14ac:dyDescent="0.25">
      <c r="A34" s="118" t="s">
        <v>355</v>
      </c>
      <c r="B34" s="122">
        <v>811</v>
      </c>
      <c r="C34" s="120" t="s">
        <v>364</v>
      </c>
      <c r="D34" s="121">
        <v>32446700</v>
      </c>
      <c r="E34" s="121">
        <v>21983500</v>
      </c>
      <c r="F34" s="121">
        <v>23568100</v>
      </c>
    </row>
    <row r="35" spans="1:6" ht="105" x14ac:dyDescent="0.25">
      <c r="A35" s="118" t="s">
        <v>432</v>
      </c>
      <c r="B35" s="122">
        <v>811</v>
      </c>
      <c r="C35" s="120" t="s">
        <v>433</v>
      </c>
      <c r="D35" s="121">
        <f>D51+D52</f>
        <v>11563700</v>
      </c>
      <c r="E35" s="121">
        <f>E52</f>
        <v>0</v>
      </c>
      <c r="F35" s="121"/>
    </row>
    <row r="36" spans="1:6" ht="30" x14ac:dyDescent="0.25">
      <c r="A36" s="118" t="s">
        <v>356</v>
      </c>
      <c r="B36" s="122">
        <v>811</v>
      </c>
      <c r="C36" s="120" t="s">
        <v>343</v>
      </c>
      <c r="D36" s="121">
        <f>D61-D51-D52</f>
        <v>255050159.27000004</v>
      </c>
      <c r="E36" s="121">
        <f>E61-E51-E52</f>
        <v>136386731.06</v>
      </c>
      <c r="F36" s="121">
        <f>F61-F51-F52</f>
        <v>166490345.78999999</v>
      </c>
    </row>
    <row r="37" spans="1:6" ht="45" x14ac:dyDescent="0.25">
      <c r="A37" s="118" t="s">
        <v>357</v>
      </c>
      <c r="B37" s="122">
        <v>811</v>
      </c>
      <c r="C37" s="120" t="s">
        <v>342</v>
      </c>
      <c r="D37" s="121">
        <f>5000000+5120000</f>
        <v>10120000</v>
      </c>
      <c r="E37" s="121">
        <v>0</v>
      </c>
      <c r="F37" s="121">
        <v>0</v>
      </c>
    </row>
    <row r="38" spans="1:6" ht="30" x14ac:dyDescent="0.25">
      <c r="A38" s="118" t="s">
        <v>103</v>
      </c>
      <c r="B38" s="119"/>
      <c r="C38" s="120" t="s">
        <v>104</v>
      </c>
      <c r="D38" s="121">
        <v>0</v>
      </c>
      <c r="E38" s="121">
        <f>E39</f>
        <v>0</v>
      </c>
      <c r="F38" s="121">
        <f>F39</f>
        <v>0</v>
      </c>
    </row>
    <row r="39" spans="1:6" ht="30" x14ac:dyDescent="0.25">
      <c r="A39" s="118" t="s">
        <v>358</v>
      </c>
      <c r="B39" s="119" t="s">
        <v>341</v>
      </c>
      <c r="C39" s="120" t="s">
        <v>348</v>
      </c>
      <c r="D39" s="121">
        <v>0</v>
      </c>
      <c r="E39" s="121">
        <v>0</v>
      </c>
      <c r="F39" s="121">
        <v>0</v>
      </c>
    </row>
    <row r="40" spans="1:6" x14ac:dyDescent="0.25">
      <c r="A40" s="361" t="s">
        <v>106</v>
      </c>
      <c r="B40" s="361"/>
      <c r="C40" s="361"/>
      <c r="D40" s="124">
        <f>D32+D5</f>
        <v>353785479.27000004</v>
      </c>
      <c r="E40" s="124">
        <f>E32+E5</f>
        <v>204961531.06</v>
      </c>
      <c r="F40" s="124">
        <f>F32+F5</f>
        <v>239097445.78999999</v>
      </c>
    </row>
    <row r="41" spans="1:6" x14ac:dyDescent="0.25">
      <c r="C41" s="168"/>
    </row>
    <row r="42" spans="1:6" x14ac:dyDescent="0.25">
      <c r="A42" s="362" t="s">
        <v>492</v>
      </c>
      <c r="B42" s="362"/>
      <c r="C42" s="168" t="s">
        <v>493</v>
      </c>
      <c r="D42" s="115">
        <v>100</v>
      </c>
    </row>
    <row r="43" spans="1:6" x14ac:dyDescent="0.25">
      <c r="A43" s="115" t="s">
        <v>413</v>
      </c>
      <c r="C43" s="115" t="s">
        <v>384</v>
      </c>
      <c r="D43" s="183">
        <v>141524801.11000001</v>
      </c>
      <c r="E43" s="183">
        <v>32652672.800000001</v>
      </c>
      <c r="F43" s="183">
        <v>53008913.740000002</v>
      </c>
    </row>
    <row r="44" spans="1:6" x14ac:dyDescent="0.25">
      <c r="A44" s="115" t="s">
        <v>438</v>
      </c>
      <c r="C44" s="115" t="s">
        <v>439</v>
      </c>
      <c r="D44" s="183">
        <v>624889.27</v>
      </c>
      <c r="E44" s="183">
        <v>574948.26</v>
      </c>
      <c r="F44" s="183">
        <v>524852.05000000005</v>
      </c>
    </row>
    <row r="45" spans="1:6" x14ac:dyDescent="0.25">
      <c r="A45" s="115" t="s">
        <v>414</v>
      </c>
      <c r="C45" s="115" t="s">
        <v>385</v>
      </c>
      <c r="D45" s="183">
        <v>39053870</v>
      </c>
      <c r="E45" s="183">
        <v>39053870</v>
      </c>
      <c r="F45" s="183">
        <v>39053870</v>
      </c>
    </row>
    <row r="46" spans="1:6" x14ac:dyDescent="0.25">
      <c r="A46" s="115" t="s">
        <v>478</v>
      </c>
      <c r="C46" s="115" t="s">
        <v>479</v>
      </c>
      <c r="D46" s="183">
        <v>5310000</v>
      </c>
      <c r="E46" s="183"/>
      <c r="F46" s="183"/>
    </row>
    <row r="47" spans="1:6" x14ac:dyDescent="0.25">
      <c r="A47" s="115" t="s">
        <v>440</v>
      </c>
      <c r="C47" s="115" t="s">
        <v>386</v>
      </c>
      <c r="D47" s="183"/>
      <c r="E47" s="183"/>
      <c r="F47" s="183">
        <v>150000</v>
      </c>
    </row>
    <row r="48" spans="1:6" x14ac:dyDescent="0.25">
      <c r="A48" s="115" t="s">
        <v>441</v>
      </c>
      <c r="C48" s="115" t="s">
        <v>442</v>
      </c>
      <c r="D48" s="183">
        <v>8266701.1500000004</v>
      </c>
      <c r="E48" s="183"/>
      <c r="F48" s="183"/>
    </row>
    <row r="49" spans="1:6" x14ac:dyDescent="0.25">
      <c r="A49" s="115" t="s">
        <v>415</v>
      </c>
      <c r="C49" s="115" t="s">
        <v>387</v>
      </c>
      <c r="D49" s="183">
        <v>45055900</v>
      </c>
      <c r="E49" s="183">
        <v>22417400</v>
      </c>
      <c r="F49" s="183">
        <v>61834700</v>
      </c>
    </row>
    <row r="50" spans="1:6" x14ac:dyDescent="0.25">
      <c r="A50" s="115" t="s">
        <v>416</v>
      </c>
      <c r="C50" s="115" t="s">
        <v>388</v>
      </c>
      <c r="D50" s="183"/>
      <c r="E50" s="183">
        <v>29862200</v>
      </c>
      <c r="F50" s="183"/>
    </row>
    <row r="51" spans="1:6" x14ac:dyDescent="0.25">
      <c r="A51" s="115" t="s">
        <v>417</v>
      </c>
      <c r="C51" s="115" t="s">
        <v>443</v>
      </c>
      <c r="D51" s="183">
        <v>11101200</v>
      </c>
      <c r="E51" s="183"/>
      <c r="F51" s="183"/>
    </row>
    <row r="52" spans="1:6" x14ac:dyDescent="0.25">
      <c r="A52" s="115" t="s">
        <v>417</v>
      </c>
      <c r="C52" s="168" t="s">
        <v>389</v>
      </c>
      <c r="D52" s="183">
        <v>462500</v>
      </c>
      <c r="E52" s="183">
        <v>0</v>
      </c>
      <c r="F52" s="183">
        <v>0</v>
      </c>
    </row>
    <row r="53" spans="1:6" x14ac:dyDescent="0.25">
      <c r="A53" s="115" t="s">
        <v>418</v>
      </c>
      <c r="C53" s="168" t="s">
        <v>391</v>
      </c>
      <c r="D53" s="183">
        <f>8759810+893238.74+1431721+700000</f>
        <v>11784769.74</v>
      </c>
      <c r="E53" s="183">
        <v>11825640</v>
      </c>
      <c r="F53" s="183">
        <v>11918010</v>
      </c>
    </row>
    <row r="54" spans="1:6" x14ac:dyDescent="0.25">
      <c r="A54" s="115" t="s">
        <v>419</v>
      </c>
      <c r="C54" s="168" t="s">
        <v>390</v>
      </c>
      <c r="D54" s="183">
        <f>350000+1050000</f>
        <v>1400000</v>
      </c>
      <c r="E54" s="183"/>
      <c r="F54" s="183"/>
    </row>
    <row r="55" spans="1:6" x14ac:dyDescent="0.25">
      <c r="A55" s="115" t="s">
        <v>420</v>
      </c>
      <c r="C55" s="168" t="s">
        <v>412</v>
      </c>
    </row>
    <row r="56" spans="1:6" x14ac:dyDescent="0.25">
      <c r="A56" s="115" t="s">
        <v>477</v>
      </c>
      <c r="C56" s="115" t="s">
        <v>421</v>
      </c>
      <c r="D56" s="169">
        <v>2029128</v>
      </c>
      <c r="E56" s="169"/>
    </row>
    <row r="57" spans="1:6" x14ac:dyDescent="0.25">
      <c r="A57" s="115" t="s">
        <v>444</v>
      </c>
      <c r="C57" s="115" t="s">
        <v>445</v>
      </c>
    </row>
    <row r="58" spans="1:6" x14ac:dyDescent="0.25">
      <c r="A58" s="115" t="s">
        <v>446</v>
      </c>
      <c r="C58" s="115" t="s">
        <v>447</v>
      </c>
    </row>
    <row r="59" spans="1:6" x14ac:dyDescent="0.25">
      <c r="A59" s="115" t="s">
        <v>448</v>
      </c>
      <c r="C59" s="115" t="s">
        <v>391</v>
      </c>
    </row>
    <row r="60" spans="1:6" x14ac:dyDescent="0.25">
      <c r="A60" s="115" t="s">
        <v>449</v>
      </c>
      <c r="C60" s="115" t="s">
        <v>450</v>
      </c>
    </row>
    <row r="61" spans="1:6" x14ac:dyDescent="0.25">
      <c r="C61" s="115" t="s">
        <v>37</v>
      </c>
      <c r="D61" s="183">
        <f>SUM(D42:D60)</f>
        <v>266613859.27000004</v>
      </c>
      <c r="E61" s="183">
        <f>SUM(E43:E60)</f>
        <v>136386731.06</v>
      </c>
      <c r="F61" s="183">
        <f>SUM(F43:F60)</f>
        <v>166490345.78999999</v>
      </c>
    </row>
  </sheetData>
  <mergeCells count="3">
    <mergeCell ref="A2:F2"/>
    <mergeCell ref="A40:C40"/>
    <mergeCell ref="A42:B42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п.1т.1 гл.ад.нал.и.ненал.дох</vt:lpstr>
      <vt:lpstr>п1.т2. гл.ад.без.пос</vt:lpstr>
      <vt:lpstr>п2 глав.ист.фин.деф.</vt:lpstr>
      <vt:lpstr>п2 распред.</vt:lpstr>
      <vt:lpstr>п.3 расп.по цел.</vt:lpstr>
      <vt:lpstr>п.4 ведом.</vt:lpstr>
      <vt:lpstr>п.7 ИФДБ</vt:lpstr>
      <vt:lpstr>п.11 Кап влож</vt:lpstr>
      <vt:lpstr>доходы</vt:lpstr>
      <vt:lpstr>'п.3 расп.по цел.'!Область_печати</vt:lpstr>
      <vt:lpstr>'п.4 ведом.'!Область_печати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2024-03-07T08:05:33Z</dcterms:modified>
</cp:coreProperties>
</file>