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е\Рабочие с 01-09-2017 Деп\!Лимиты, квоты\2021\для ГЭЭ\К слушаниям\Проекты квот по районам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42" i="1"/>
  <c r="I41" i="1"/>
  <c r="I40" i="1"/>
  <c r="I39" i="1"/>
  <c r="I38" i="1"/>
  <c r="K37" i="1"/>
  <c r="F37" i="1"/>
  <c r="E37" i="1"/>
  <c r="D37" i="1"/>
  <c r="C37" i="1"/>
  <c r="I30" i="1"/>
  <c r="I29" i="1"/>
  <c r="I28" i="1"/>
  <c r="D28" i="1"/>
  <c r="D25" i="1" s="1"/>
  <c r="I27" i="1"/>
  <c r="F26" i="1"/>
  <c r="F25" i="1" s="1"/>
  <c r="K25" i="1"/>
  <c r="E25" i="1"/>
  <c r="C25" i="1"/>
  <c r="I18" i="1"/>
  <c r="I17" i="1"/>
  <c r="D17" i="1"/>
  <c r="D14" i="1" s="1"/>
  <c r="I16" i="1"/>
  <c r="F15" i="1"/>
  <c r="I15" i="1" s="1"/>
  <c r="E14" i="1"/>
  <c r="C14" i="1"/>
  <c r="F14" i="1" l="1"/>
  <c r="I26" i="1"/>
</calcChain>
</file>

<file path=xl/sharedStrings.xml><?xml version="1.0" encoding="utf-8"?>
<sst xmlns="http://schemas.openxmlformats.org/spreadsheetml/2006/main" count="66" uniqueCount="24">
  <si>
    <t>Проект квот добычи охотничьих ресурсов</t>
  </si>
  <si>
    <t>НОВОСИБИРСКАЯ ОБЛАСТЬ</t>
  </si>
  <si>
    <t>(субъект Российской Федерации)</t>
  </si>
  <si>
    <t>на период с 1 августа 2021 г. до 1 августа 2022 г.</t>
  </si>
  <si>
    <t>№ п/п</t>
  </si>
  <si>
    <t xml:space="preserve">Наименование закрепленного охотничьего угодья, общедоступных охотничьих угодий муниципальных районов и иной территории, являющейся средой обитания охотничьих ресурсов </t>
  </si>
  <si>
    <t>Площадь, свойственная для  обитания  вида охотничьих ресурсов, тыс. га</t>
  </si>
  <si>
    <t>Косуля сибирская</t>
  </si>
  <si>
    <t>Численность вида охотничьих ресурсов, особей</t>
  </si>
  <si>
    <t>Показатель численности, особей на 1000 га</t>
  </si>
  <si>
    <t>Квота</t>
  </si>
  <si>
    <t>% от численности</t>
  </si>
  <si>
    <t>Всего, особей</t>
  </si>
  <si>
    <t>2019 г.</t>
  </si>
  <si>
    <t>2020 г.</t>
  </si>
  <si>
    <t>2021 г.</t>
  </si>
  <si>
    <t>Барсук</t>
  </si>
  <si>
    <t>Лось</t>
  </si>
  <si>
    <t>Общедоступные охотничьи угодья</t>
  </si>
  <si>
    <t>Сузунский район</t>
  </si>
  <si>
    <t>Ершовское</t>
  </si>
  <si>
    <t>Маюровское</t>
  </si>
  <si>
    <t>Сузунское</t>
  </si>
  <si>
    <t>Меретское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</si>
</sst>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0" fillId="0" borderId="0" xfId="0" applyFill="1"/>
    <xf numFmtId="2" fontId="2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1" fontId="4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top" wrapText="1"/>
    </xf>
    <xf numFmtId="9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workbookViewId="0">
      <selection activeCell="K14" sqref="K14"/>
    </sheetView>
  </sheetViews>
  <sheetFormatPr defaultRowHeight="15" x14ac:dyDescent="0.25"/>
  <cols>
    <col min="2" max="2" width="33.85546875" customWidth="1"/>
    <col min="10" max="10" width="12.140625" customWidth="1"/>
  </cols>
  <sheetData>
    <row r="2" spans="1:11" ht="18.75" x14ac:dyDescent="0.3">
      <c r="A2" s="1"/>
      <c r="B2" s="2"/>
      <c r="C2" s="3"/>
      <c r="D2" s="5"/>
      <c r="E2" s="5"/>
      <c r="F2" s="9"/>
      <c r="G2" s="4"/>
      <c r="H2" s="4"/>
      <c r="I2" s="7"/>
      <c r="J2" s="8"/>
      <c r="K2" s="7"/>
    </row>
    <row r="3" spans="1:11" ht="18.75" x14ac:dyDescent="0.3">
      <c r="A3" s="1"/>
      <c r="B3" s="62" t="s">
        <v>0</v>
      </c>
      <c r="C3" s="62"/>
      <c r="D3" s="62"/>
      <c r="E3" s="62"/>
      <c r="F3" s="62"/>
      <c r="G3" s="62"/>
      <c r="H3" s="62"/>
      <c r="I3" s="62"/>
      <c r="J3" s="62"/>
      <c r="K3" s="7"/>
    </row>
    <row r="4" spans="1:11" ht="15.75" x14ac:dyDescent="0.25">
      <c r="A4" s="1"/>
      <c r="B4" s="2"/>
      <c r="C4" s="3"/>
      <c r="D4" s="5"/>
      <c r="E4" s="5"/>
      <c r="F4" s="5"/>
      <c r="G4" s="6"/>
      <c r="H4" s="6"/>
      <c r="I4" s="7"/>
      <c r="J4" s="8"/>
      <c r="K4" s="7"/>
    </row>
    <row r="5" spans="1:11" ht="18.75" x14ac:dyDescent="0.25">
      <c r="A5" s="1"/>
      <c r="B5" s="64" t="s">
        <v>1</v>
      </c>
      <c r="C5" s="64"/>
      <c r="D5" s="64"/>
      <c r="E5" s="64"/>
      <c r="F5" s="64"/>
      <c r="G5" s="64"/>
      <c r="H5" s="64"/>
      <c r="I5" s="64"/>
      <c r="J5" s="64"/>
      <c r="K5" s="7"/>
    </row>
    <row r="6" spans="1:11" ht="15.75" x14ac:dyDescent="0.25">
      <c r="A6" s="1"/>
      <c r="B6" s="63" t="s">
        <v>2</v>
      </c>
      <c r="C6" s="63"/>
      <c r="D6" s="63"/>
      <c r="E6" s="63"/>
      <c r="F6" s="63"/>
      <c r="G6" s="63"/>
      <c r="H6" s="63"/>
      <c r="I6" s="63"/>
      <c r="J6" s="63"/>
      <c r="K6" s="7"/>
    </row>
    <row r="7" spans="1:11" ht="18.75" x14ac:dyDescent="0.3">
      <c r="A7" s="1"/>
      <c r="B7" s="65" t="s">
        <v>3</v>
      </c>
      <c r="C7" s="65"/>
      <c r="D7" s="65"/>
      <c r="E7" s="65"/>
      <c r="F7" s="65"/>
      <c r="G7" s="65"/>
      <c r="H7" s="65"/>
      <c r="I7" s="65"/>
      <c r="J7" s="65"/>
      <c r="K7" s="10"/>
    </row>
    <row r="8" spans="1:11" ht="15.75" x14ac:dyDescent="0.25">
      <c r="A8" s="1"/>
      <c r="B8" s="2"/>
      <c r="C8" s="3"/>
      <c r="D8" s="11"/>
      <c r="E8" s="11"/>
      <c r="F8" s="12"/>
      <c r="G8" s="13"/>
      <c r="H8" s="14"/>
      <c r="I8" s="15"/>
      <c r="J8" s="16"/>
      <c r="K8" s="17"/>
    </row>
    <row r="9" spans="1:11" ht="18.75" x14ac:dyDescent="0.3">
      <c r="A9" s="47" t="s">
        <v>4</v>
      </c>
      <c r="B9" s="49" t="s">
        <v>5</v>
      </c>
      <c r="C9" s="50" t="s">
        <v>6</v>
      </c>
      <c r="D9" s="66" t="s">
        <v>7</v>
      </c>
      <c r="E9" s="67"/>
      <c r="F9" s="67"/>
      <c r="G9" s="67"/>
      <c r="H9" s="67"/>
      <c r="I9" s="67"/>
      <c r="J9" s="67"/>
      <c r="K9" s="67"/>
    </row>
    <row r="10" spans="1:11" x14ac:dyDescent="0.25">
      <c r="A10" s="47"/>
      <c r="B10" s="49"/>
      <c r="C10" s="50"/>
      <c r="D10" s="53" t="s">
        <v>8</v>
      </c>
      <c r="E10" s="53"/>
      <c r="F10" s="53"/>
      <c r="G10" s="47" t="s">
        <v>9</v>
      </c>
      <c r="H10" s="47"/>
      <c r="I10" s="47"/>
      <c r="J10" s="54" t="s">
        <v>10</v>
      </c>
      <c r="K10" s="55"/>
    </row>
    <row r="11" spans="1:11" x14ac:dyDescent="0.25">
      <c r="A11" s="47"/>
      <c r="B11" s="49"/>
      <c r="C11" s="50"/>
      <c r="D11" s="53"/>
      <c r="E11" s="53"/>
      <c r="F11" s="53"/>
      <c r="G11" s="47"/>
      <c r="H11" s="47"/>
      <c r="I11" s="47"/>
      <c r="J11" s="56" t="s">
        <v>11</v>
      </c>
      <c r="K11" s="59" t="s">
        <v>12</v>
      </c>
    </row>
    <row r="12" spans="1:11" x14ac:dyDescent="0.25">
      <c r="A12" s="47"/>
      <c r="B12" s="49"/>
      <c r="C12" s="50"/>
      <c r="D12" s="53"/>
      <c r="E12" s="53"/>
      <c r="F12" s="53"/>
      <c r="G12" s="47"/>
      <c r="H12" s="47"/>
      <c r="I12" s="47"/>
      <c r="J12" s="57"/>
      <c r="K12" s="60"/>
    </row>
    <row r="13" spans="1:11" ht="30" customHeight="1" x14ac:dyDescent="0.25">
      <c r="A13" s="47"/>
      <c r="B13" s="49"/>
      <c r="C13" s="50"/>
      <c r="D13" s="18" t="s">
        <v>13</v>
      </c>
      <c r="E13" s="18" t="s">
        <v>14</v>
      </c>
      <c r="F13" s="18" t="s">
        <v>15</v>
      </c>
      <c r="G13" s="19" t="s">
        <v>13</v>
      </c>
      <c r="H13" s="19" t="s">
        <v>14</v>
      </c>
      <c r="I13" s="19" t="s">
        <v>15</v>
      </c>
      <c r="J13" s="58"/>
      <c r="K13" s="61"/>
    </row>
    <row r="14" spans="1:11" x14ac:dyDescent="0.25">
      <c r="A14" s="20">
        <v>22</v>
      </c>
      <c r="B14" s="21" t="s">
        <v>19</v>
      </c>
      <c r="C14" s="22">
        <f>SUM(C15:C18)</f>
        <v>353.35</v>
      </c>
      <c r="D14" s="20">
        <f>SUM(D15:D18)</f>
        <v>2041.9250413765681</v>
      </c>
      <c r="E14" s="20">
        <f>SUM(E15:E18)</f>
        <v>1895</v>
      </c>
      <c r="F14" s="20">
        <f>SUM(F15:F18)</f>
        <v>2171</v>
      </c>
      <c r="G14" s="22"/>
      <c r="H14" s="20"/>
      <c r="I14" s="20"/>
      <c r="J14" s="23"/>
      <c r="K14" s="42">
        <f>SUM(K15:K18)</f>
        <v>158</v>
      </c>
    </row>
    <row r="15" spans="1:11" x14ac:dyDescent="0.25">
      <c r="A15" s="44">
        <v>92</v>
      </c>
      <c r="B15" s="24" t="s">
        <v>18</v>
      </c>
      <c r="C15" s="25">
        <v>45.19</v>
      </c>
      <c r="D15" s="26">
        <v>235.9250413765682</v>
      </c>
      <c r="E15" s="26">
        <v>197</v>
      </c>
      <c r="F15" s="26">
        <f>262-3</f>
        <v>259</v>
      </c>
      <c r="G15" s="45">
        <v>4.7384021164203292</v>
      </c>
      <c r="H15" s="27">
        <v>3.9566177947378991</v>
      </c>
      <c r="I15" s="27">
        <f>F15/C15</f>
        <v>5.7313564947997344</v>
      </c>
      <c r="J15" s="28">
        <v>0.08</v>
      </c>
      <c r="K15" s="29">
        <v>20</v>
      </c>
    </row>
    <row r="16" spans="1:11" x14ac:dyDescent="0.25">
      <c r="A16" s="44">
        <v>93</v>
      </c>
      <c r="B16" s="24" t="s">
        <v>20</v>
      </c>
      <c r="C16" s="25">
        <v>19.45</v>
      </c>
      <c r="D16" s="26">
        <v>139</v>
      </c>
      <c r="E16" s="26">
        <v>121</v>
      </c>
      <c r="F16" s="26">
        <v>156</v>
      </c>
      <c r="G16" s="45">
        <v>7.1099744245524308</v>
      </c>
      <c r="H16" s="27">
        <v>6.1892583120204616</v>
      </c>
      <c r="I16" s="27">
        <f>F16/C16</f>
        <v>8.0205655526992299</v>
      </c>
      <c r="J16" s="28">
        <v>0.12</v>
      </c>
      <c r="K16" s="29">
        <v>18</v>
      </c>
    </row>
    <row r="17" spans="1:11" x14ac:dyDescent="0.25">
      <c r="A17" s="44">
        <v>94</v>
      </c>
      <c r="B17" s="24" t="s">
        <v>21</v>
      </c>
      <c r="C17" s="25">
        <v>89.42</v>
      </c>
      <c r="D17" s="26">
        <f>433+197</f>
        <v>630</v>
      </c>
      <c r="E17" s="26">
        <v>600</v>
      </c>
      <c r="F17" s="26">
        <v>606</v>
      </c>
      <c r="G17" s="45">
        <v>7.0522136506391542</v>
      </c>
      <c r="H17" s="27">
        <v>6.4984295461930035</v>
      </c>
      <c r="I17" s="27">
        <f>F17/C17</f>
        <v>6.7770073808991276</v>
      </c>
      <c r="J17" s="28">
        <v>0.1</v>
      </c>
      <c r="K17" s="29">
        <v>60</v>
      </c>
    </row>
    <row r="18" spans="1:11" x14ac:dyDescent="0.25">
      <c r="A18" s="44">
        <v>95</v>
      </c>
      <c r="B18" s="24" t="s">
        <v>22</v>
      </c>
      <c r="C18" s="25">
        <v>199.29</v>
      </c>
      <c r="D18" s="26">
        <v>1037</v>
      </c>
      <c r="E18" s="26">
        <v>977</v>
      </c>
      <c r="F18" s="26">
        <v>1150</v>
      </c>
      <c r="G18" s="43">
        <v>5.107695035635655</v>
      </c>
      <c r="H18" s="27">
        <v>4.8121678397454533</v>
      </c>
      <c r="I18" s="27">
        <f>F18/C18</f>
        <v>5.7704852225400174</v>
      </c>
      <c r="J18" s="28">
        <v>0.06</v>
      </c>
      <c r="K18" s="29">
        <v>60</v>
      </c>
    </row>
    <row r="19" spans="1:11" ht="18" customHeight="1" x14ac:dyDescent="0.25"/>
    <row r="20" spans="1:11" ht="18.75" x14ac:dyDescent="0.3">
      <c r="A20" s="47" t="s">
        <v>4</v>
      </c>
      <c r="B20" s="49" t="s">
        <v>5</v>
      </c>
      <c r="C20" s="50" t="s">
        <v>6</v>
      </c>
      <c r="D20" s="46" t="s">
        <v>17</v>
      </c>
      <c r="E20" s="46"/>
      <c r="F20" s="46"/>
      <c r="G20" s="46"/>
      <c r="H20" s="46"/>
      <c r="I20" s="46"/>
      <c r="J20" s="46"/>
      <c r="K20" s="46"/>
    </row>
    <row r="21" spans="1:11" x14ac:dyDescent="0.25">
      <c r="A21" s="47"/>
      <c r="B21" s="49"/>
      <c r="C21" s="50"/>
      <c r="D21" s="51" t="s">
        <v>8</v>
      </c>
      <c r="E21" s="51"/>
      <c r="F21" s="51"/>
      <c r="G21" s="52" t="s">
        <v>9</v>
      </c>
      <c r="H21" s="52"/>
      <c r="I21" s="52"/>
      <c r="J21" s="52" t="s">
        <v>10</v>
      </c>
      <c r="K21" s="52"/>
    </row>
    <row r="22" spans="1:11" ht="32.25" customHeight="1" x14ac:dyDescent="0.25">
      <c r="A22" s="47"/>
      <c r="B22" s="49"/>
      <c r="C22" s="50"/>
      <c r="D22" s="51"/>
      <c r="E22" s="51"/>
      <c r="F22" s="51"/>
      <c r="G22" s="52"/>
      <c r="H22" s="52"/>
      <c r="I22" s="52"/>
      <c r="J22" s="48" t="s">
        <v>11</v>
      </c>
      <c r="K22" s="51" t="s">
        <v>12</v>
      </c>
    </row>
    <row r="23" spans="1:11" x14ac:dyDescent="0.25">
      <c r="A23" s="47"/>
      <c r="B23" s="49"/>
      <c r="C23" s="50"/>
      <c r="D23" s="51"/>
      <c r="E23" s="51"/>
      <c r="F23" s="51"/>
      <c r="G23" s="52"/>
      <c r="H23" s="52"/>
      <c r="I23" s="52"/>
      <c r="J23" s="48"/>
      <c r="K23" s="51"/>
    </row>
    <row r="24" spans="1:11" x14ac:dyDescent="0.25">
      <c r="A24" s="47"/>
      <c r="B24" s="49"/>
      <c r="C24" s="50"/>
      <c r="D24" s="30" t="s">
        <v>13</v>
      </c>
      <c r="E24" s="30" t="s">
        <v>14</v>
      </c>
      <c r="F24" s="30" t="s">
        <v>15</v>
      </c>
      <c r="G24" s="19" t="s">
        <v>13</v>
      </c>
      <c r="H24" s="19" t="s">
        <v>14</v>
      </c>
      <c r="I24" s="19" t="s">
        <v>15</v>
      </c>
      <c r="J24" s="48"/>
      <c r="K24" s="51"/>
    </row>
    <row r="25" spans="1:11" x14ac:dyDescent="0.25">
      <c r="A25" s="20">
        <v>22</v>
      </c>
      <c r="B25" s="21" t="s">
        <v>19</v>
      </c>
      <c r="C25" s="22">
        <f>SUM(C26:C30)</f>
        <v>357.661</v>
      </c>
      <c r="D25" s="20">
        <f>SUM(D26:D30)</f>
        <v>803.11170956744513</v>
      </c>
      <c r="E25" s="20">
        <f>SUM(E26:E30)</f>
        <v>691</v>
      </c>
      <c r="F25" s="20">
        <f>SUM(F26:F30)</f>
        <v>861</v>
      </c>
      <c r="G25" s="22"/>
      <c r="H25" s="20"/>
      <c r="I25" s="20"/>
      <c r="J25" s="23"/>
      <c r="K25" s="20">
        <f>SUM(K26:K30)</f>
        <v>43</v>
      </c>
    </row>
    <row r="26" spans="1:11" x14ac:dyDescent="0.25">
      <c r="A26" s="44">
        <v>48</v>
      </c>
      <c r="B26" s="24" t="s">
        <v>18</v>
      </c>
      <c r="C26" s="25">
        <v>45.19</v>
      </c>
      <c r="D26" s="29">
        <v>151.1117095674451</v>
      </c>
      <c r="E26" s="29">
        <v>129</v>
      </c>
      <c r="F26" s="29">
        <f>132-54</f>
        <v>78</v>
      </c>
      <c r="G26" s="43">
        <v>3.0349811120193837</v>
      </c>
      <c r="H26" s="27">
        <v>2.5908817031532436</v>
      </c>
      <c r="I26" s="43">
        <f>F26/C26</f>
        <v>1.7260455853064838</v>
      </c>
      <c r="J26" s="28">
        <v>0.05</v>
      </c>
      <c r="K26" s="41">
        <v>3</v>
      </c>
    </row>
    <row r="27" spans="1:11" x14ac:dyDescent="0.25">
      <c r="A27" s="44">
        <v>49</v>
      </c>
      <c r="B27" s="24" t="s">
        <v>20</v>
      </c>
      <c r="C27" s="25">
        <v>19.45</v>
      </c>
      <c r="D27" s="29">
        <v>92</v>
      </c>
      <c r="E27" s="29">
        <v>92</v>
      </c>
      <c r="F27" s="29">
        <v>154</v>
      </c>
      <c r="G27" s="45">
        <v>4.7058823529411775</v>
      </c>
      <c r="H27" s="27">
        <v>4.7058823529411775</v>
      </c>
      <c r="I27" s="43">
        <f>F27/C27</f>
        <v>7.9177377892030849</v>
      </c>
      <c r="J27" s="28">
        <v>7.0000000000000007E-2</v>
      </c>
      <c r="K27" s="41">
        <v>10</v>
      </c>
    </row>
    <row r="28" spans="1:11" x14ac:dyDescent="0.25">
      <c r="A28" s="44">
        <v>50</v>
      </c>
      <c r="B28" s="24" t="s">
        <v>21</v>
      </c>
      <c r="C28" s="25">
        <v>89.42</v>
      </c>
      <c r="D28" s="29">
        <f>128+60</f>
        <v>188</v>
      </c>
      <c r="E28" s="29">
        <v>174</v>
      </c>
      <c r="F28" s="29">
        <v>170</v>
      </c>
      <c r="G28" s="45">
        <v>2.1043910184725876</v>
      </c>
      <c r="H28" s="27">
        <v>1.884544568395971</v>
      </c>
      <c r="I28" s="43">
        <f>F28/C28</f>
        <v>1.9011406844106464</v>
      </c>
      <c r="J28" s="28">
        <v>0.05</v>
      </c>
      <c r="K28" s="41">
        <v>8</v>
      </c>
    </row>
    <row r="29" spans="1:11" x14ac:dyDescent="0.25">
      <c r="A29" s="44">
        <v>51</v>
      </c>
      <c r="B29" s="24" t="s">
        <v>23</v>
      </c>
      <c r="C29" s="25">
        <v>4.3109999999999991</v>
      </c>
      <c r="D29" s="29">
        <v>44</v>
      </c>
      <c r="E29" s="29">
        <v>44</v>
      </c>
      <c r="F29" s="29">
        <v>45</v>
      </c>
      <c r="G29" s="45">
        <v>10.215927559786396</v>
      </c>
      <c r="H29" s="27">
        <v>10.206448619809791</v>
      </c>
      <c r="I29" s="43">
        <f>F29/C29</f>
        <v>10.438413361169104</v>
      </c>
      <c r="J29" s="28">
        <v>0.15</v>
      </c>
      <c r="K29" s="41">
        <v>6</v>
      </c>
    </row>
    <row r="30" spans="1:11" x14ac:dyDescent="0.25">
      <c r="A30" s="44">
        <v>52</v>
      </c>
      <c r="B30" s="24" t="s">
        <v>22</v>
      </c>
      <c r="C30" s="25">
        <v>199.29</v>
      </c>
      <c r="D30" s="29">
        <v>328</v>
      </c>
      <c r="E30" s="29">
        <v>252</v>
      </c>
      <c r="F30" s="29">
        <v>414</v>
      </c>
      <c r="G30" s="45">
        <v>1.6155486708664366</v>
      </c>
      <c r="H30" s="27">
        <v>1.2412142227388476</v>
      </c>
      <c r="I30" s="45">
        <f>F30/C30</f>
        <v>2.0773746801144064</v>
      </c>
      <c r="J30" s="28">
        <v>0.04</v>
      </c>
      <c r="K30" s="41">
        <v>16</v>
      </c>
    </row>
    <row r="31" spans="1:11" x14ac:dyDescent="0.25">
      <c r="A31" s="33"/>
      <c r="B31" s="34"/>
      <c r="C31" s="35"/>
      <c r="D31" s="36"/>
      <c r="E31" s="37"/>
      <c r="F31" s="37"/>
      <c r="G31" s="38"/>
      <c r="H31" s="38"/>
      <c r="I31" s="38"/>
      <c r="J31" s="39"/>
      <c r="K31" s="40"/>
    </row>
    <row r="32" spans="1:11" ht="18.75" x14ac:dyDescent="0.3">
      <c r="A32" s="47" t="s">
        <v>4</v>
      </c>
      <c r="B32" s="49" t="s">
        <v>5</v>
      </c>
      <c r="C32" s="50" t="s">
        <v>6</v>
      </c>
      <c r="D32" s="46" t="s">
        <v>16</v>
      </c>
      <c r="E32" s="46"/>
      <c r="F32" s="46"/>
      <c r="G32" s="46"/>
      <c r="H32" s="46"/>
      <c r="I32" s="46"/>
      <c r="J32" s="46"/>
      <c r="K32" s="46"/>
    </row>
    <row r="33" spans="1:11" x14ac:dyDescent="0.25">
      <c r="A33" s="47"/>
      <c r="B33" s="49"/>
      <c r="C33" s="50"/>
      <c r="D33" s="51" t="s">
        <v>8</v>
      </c>
      <c r="E33" s="51"/>
      <c r="F33" s="51"/>
      <c r="G33" s="52" t="s">
        <v>9</v>
      </c>
      <c r="H33" s="52"/>
      <c r="I33" s="52"/>
      <c r="J33" s="52" t="s">
        <v>10</v>
      </c>
      <c r="K33" s="52"/>
    </row>
    <row r="34" spans="1:11" x14ac:dyDescent="0.25">
      <c r="A34" s="47"/>
      <c r="B34" s="49"/>
      <c r="C34" s="50"/>
      <c r="D34" s="51"/>
      <c r="E34" s="51"/>
      <c r="F34" s="51"/>
      <c r="G34" s="52"/>
      <c r="H34" s="52"/>
      <c r="I34" s="52"/>
      <c r="J34" s="48" t="s">
        <v>11</v>
      </c>
      <c r="K34" s="51" t="s">
        <v>12</v>
      </c>
    </row>
    <row r="35" spans="1:11" x14ac:dyDescent="0.25">
      <c r="A35" s="47"/>
      <c r="B35" s="49"/>
      <c r="C35" s="50"/>
      <c r="D35" s="51"/>
      <c r="E35" s="51"/>
      <c r="F35" s="51"/>
      <c r="G35" s="52"/>
      <c r="H35" s="52"/>
      <c r="I35" s="52"/>
      <c r="J35" s="48"/>
      <c r="K35" s="51"/>
    </row>
    <row r="36" spans="1:11" ht="27.75" customHeight="1" x14ac:dyDescent="0.25">
      <c r="A36" s="47"/>
      <c r="B36" s="49"/>
      <c r="C36" s="50"/>
      <c r="D36" s="30" t="s">
        <v>13</v>
      </c>
      <c r="E36" s="30" t="s">
        <v>14</v>
      </c>
      <c r="F36" s="30" t="s">
        <v>15</v>
      </c>
      <c r="G36" s="19" t="s">
        <v>13</v>
      </c>
      <c r="H36" s="19" t="s">
        <v>14</v>
      </c>
      <c r="I36" s="19" t="s">
        <v>15</v>
      </c>
      <c r="J36" s="48"/>
      <c r="K36" s="51"/>
    </row>
    <row r="37" spans="1:11" x14ac:dyDescent="0.25">
      <c r="A37" s="20">
        <v>22</v>
      </c>
      <c r="B37" s="21" t="s">
        <v>19</v>
      </c>
      <c r="C37" s="22">
        <f>SUM(C38:C42)</f>
        <v>357.661</v>
      </c>
      <c r="D37" s="20">
        <f>SUM(D38:D42)</f>
        <v>1223</v>
      </c>
      <c r="E37" s="20">
        <f>SUM(E38:E42)</f>
        <v>1277</v>
      </c>
      <c r="F37" s="20">
        <f>SUM(F38:F42)</f>
        <v>1295</v>
      </c>
      <c r="G37" s="20"/>
      <c r="H37" s="20"/>
      <c r="I37" s="20"/>
      <c r="J37" s="23"/>
      <c r="K37" s="20">
        <f>SUM(K38:K42)</f>
        <v>128</v>
      </c>
    </row>
    <row r="38" spans="1:11" x14ac:dyDescent="0.25">
      <c r="A38" s="44">
        <v>87</v>
      </c>
      <c r="B38" s="24" t="s">
        <v>18</v>
      </c>
      <c r="C38" s="25">
        <v>45.19</v>
      </c>
      <c r="D38" s="32">
        <v>101</v>
      </c>
      <c r="E38" s="32">
        <v>101</v>
      </c>
      <c r="F38" s="32">
        <v>101</v>
      </c>
      <c r="G38" s="31">
        <v>2.0285197830889738</v>
      </c>
      <c r="H38" s="31">
        <v>2.0285197830889738</v>
      </c>
      <c r="I38" s="31">
        <f>F38/C38</f>
        <v>2.2350077450763446</v>
      </c>
      <c r="J38" s="68">
        <v>0.1</v>
      </c>
      <c r="K38" s="32">
        <v>10</v>
      </c>
    </row>
    <row r="39" spans="1:11" x14ac:dyDescent="0.25">
      <c r="A39" s="44">
        <v>88</v>
      </c>
      <c r="B39" s="24" t="s">
        <v>20</v>
      </c>
      <c r="C39" s="25">
        <v>19.45</v>
      </c>
      <c r="D39" s="32">
        <v>51</v>
      </c>
      <c r="E39" s="32">
        <v>63</v>
      </c>
      <c r="F39" s="32">
        <v>54</v>
      </c>
      <c r="G39" s="31">
        <v>2.6086956521739135</v>
      </c>
      <c r="H39" s="31">
        <v>3.222506393861893</v>
      </c>
      <c r="I39" s="31">
        <f>F39/C39</f>
        <v>2.7763496143958868</v>
      </c>
      <c r="J39" s="68">
        <v>0.1</v>
      </c>
      <c r="K39" s="32">
        <v>5</v>
      </c>
    </row>
    <row r="40" spans="1:11" x14ac:dyDescent="0.25">
      <c r="A40" s="44">
        <v>89</v>
      </c>
      <c r="B40" s="24" t="s">
        <v>21</v>
      </c>
      <c r="C40" s="25">
        <v>89.42</v>
      </c>
      <c r="D40" s="32">
        <v>656</v>
      </c>
      <c r="E40" s="32">
        <v>696</v>
      </c>
      <c r="F40" s="32">
        <v>693</v>
      </c>
      <c r="G40" s="31">
        <v>7.1049496371710168</v>
      </c>
      <c r="H40" s="31">
        <v>7.5381782735838838</v>
      </c>
      <c r="I40" s="31">
        <f>F40/C40</f>
        <v>7.7499440840975176</v>
      </c>
      <c r="J40" s="68">
        <v>0.1</v>
      </c>
      <c r="K40" s="32">
        <v>69</v>
      </c>
    </row>
    <row r="41" spans="1:11" x14ac:dyDescent="0.25">
      <c r="A41" s="44">
        <v>90</v>
      </c>
      <c r="B41" s="24" t="s">
        <v>23</v>
      </c>
      <c r="C41" s="25">
        <v>4.3109999999999991</v>
      </c>
      <c r="D41" s="32">
        <v>22</v>
      </c>
      <c r="E41" s="32">
        <v>16</v>
      </c>
      <c r="F41" s="32">
        <v>23</v>
      </c>
      <c r="G41" s="31">
        <v>5.1032243099048955</v>
      </c>
      <c r="H41" s="31">
        <v>3.7114358617490151</v>
      </c>
      <c r="I41" s="31">
        <f>F41/C41</f>
        <v>5.3351890512642086</v>
      </c>
      <c r="J41" s="68">
        <v>0.1</v>
      </c>
      <c r="K41" s="32">
        <v>2</v>
      </c>
    </row>
    <row r="42" spans="1:11" x14ac:dyDescent="0.25">
      <c r="A42" s="44">
        <v>91</v>
      </c>
      <c r="B42" s="24" t="s">
        <v>22</v>
      </c>
      <c r="C42" s="25">
        <v>199.29</v>
      </c>
      <c r="D42" s="32">
        <v>393</v>
      </c>
      <c r="E42" s="32">
        <v>401</v>
      </c>
      <c r="F42" s="32">
        <v>424</v>
      </c>
      <c r="G42" s="31">
        <v>1.9357031330808219</v>
      </c>
      <c r="H42" s="31">
        <v>1.9751067591995155</v>
      </c>
      <c r="I42" s="31">
        <f>F42/C42</f>
        <v>2.1275528124843195</v>
      </c>
      <c r="J42" s="68">
        <v>0.1</v>
      </c>
      <c r="K42" s="32">
        <v>42</v>
      </c>
    </row>
  </sheetData>
  <mergeCells count="31">
    <mergeCell ref="A32:A36"/>
    <mergeCell ref="B32:B36"/>
    <mergeCell ref="C32:C36"/>
    <mergeCell ref="D32:K32"/>
    <mergeCell ref="D33:F35"/>
    <mergeCell ref="G33:I35"/>
    <mergeCell ref="J33:K33"/>
    <mergeCell ref="J34:J36"/>
    <mergeCell ref="K34:K36"/>
    <mergeCell ref="B3:J3"/>
    <mergeCell ref="B6:J6"/>
    <mergeCell ref="B5:J5"/>
    <mergeCell ref="B7:J7"/>
    <mergeCell ref="D9:K9"/>
    <mergeCell ref="D10:F12"/>
    <mergeCell ref="G10:I12"/>
    <mergeCell ref="J10:K10"/>
    <mergeCell ref="J11:J13"/>
    <mergeCell ref="K11:K13"/>
    <mergeCell ref="D20:K20"/>
    <mergeCell ref="D21:F23"/>
    <mergeCell ref="G21:I23"/>
    <mergeCell ref="J21:K21"/>
    <mergeCell ref="J22:J24"/>
    <mergeCell ref="K22:K24"/>
    <mergeCell ref="A9:A13"/>
    <mergeCell ref="B9:B13"/>
    <mergeCell ref="C9:C13"/>
    <mergeCell ref="A20:A24"/>
    <mergeCell ref="B20:B24"/>
    <mergeCell ref="C20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Полиенко Михаил Евгеньевич</cp:lastModifiedBy>
  <dcterms:created xsi:type="dcterms:W3CDTF">2021-04-13T08:26:29Z</dcterms:created>
  <dcterms:modified xsi:type="dcterms:W3CDTF">2021-04-16T09:44:15Z</dcterms:modified>
</cp:coreProperties>
</file>